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53222"/>
  <mc:AlternateContent xmlns:mc="http://schemas.openxmlformats.org/markup-compatibility/2006">
    <mc:Choice Requires="x15">
      <x15ac:absPath xmlns:x15ac="http://schemas.microsoft.com/office/spreadsheetml/2010/11/ac" url="C:\Users\marcies\Desktop\Page Updates\"/>
    </mc:Choice>
  </mc:AlternateContent>
  <bookViews>
    <workbookView xWindow="0" yWindow="0" windowWidth="24000" windowHeight="10095"/>
  </bookViews>
  <sheets>
    <sheet name="Worksheet" sheetId="1" r:id="rId1"/>
    <sheet name="data_set" sheetId="3" state="hidden" r:id="rId2"/>
    <sheet name="DropDown" sheetId="4" state="hidden" r:id="rId3"/>
  </sheets>
  <definedNames>
    <definedName name="_xlnm._FilterDatabase" localSheetId="1" hidden="1">data_set!$A$1:$O$292</definedName>
    <definedName name="_xlnm._FilterDatabase" localSheetId="0" hidden="1">Worksheet!$B$10:$I$113</definedName>
    <definedName name="blank_forms">Worksheet!#REF!</definedName>
    <definedName name="dd_service">Worksheet!#REF!</definedName>
    <definedName name="dd_vendor">Worksheet!$C$5</definedName>
    <definedName name="reseller_perct">Worksheet!#REF!</definedName>
    <definedName name="s_name1">Worksheet!#REF!</definedName>
    <definedName name="tbl">DropDown!$A$3:$A$102</definedName>
    <definedName name="tbl_0">DropDown!$D$3:$D$34</definedName>
    <definedName name="tbl_1">data_set!$A:$H</definedName>
    <definedName name="tbl_define">DropDown!$Q$3:$R$26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0" i="1" l="1" a="1"/>
  <c r="C70" i="1"/>
  <c r="F70" i="1" s="1"/>
  <c r="C71" i="1" a="1"/>
  <c r="C71" i="1"/>
  <c r="B71" i="1" s="1" a="1"/>
  <c r="C72" i="1" a="1"/>
  <c r="C72" i="1"/>
  <c r="E72" i="1" s="1"/>
  <c r="F72" i="1"/>
  <c r="C73" i="1" a="1"/>
  <c r="C73" i="1" s="1"/>
  <c r="F73" i="1" s="1"/>
  <c r="C74" i="1" a="1"/>
  <c r="C74" i="1" s="1"/>
  <c r="C75" i="1" a="1"/>
  <c r="C75" i="1"/>
  <c r="B75" i="1" s="1" a="1"/>
  <c r="C76" i="1" a="1"/>
  <c r="C76" i="1"/>
  <c r="F76" i="1" s="1"/>
  <c r="C77" i="1" a="1"/>
  <c r="C77" i="1"/>
  <c r="F77" i="1" s="1"/>
  <c r="C78" i="1" a="1"/>
  <c r="C78" i="1" s="1"/>
  <c r="C79" i="1" a="1"/>
  <c r="C79" i="1"/>
  <c r="F79" i="1" s="1"/>
  <c r="C80" i="1" a="1"/>
  <c r="C80" i="1" s="1"/>
  <c r="F80" i="1" s="1"/>
  <c r="C81" i="1" a="1"/>
  <c r="C81" i="1" s="1"/>
  <c r="C82" i="1" a="1"/>
  <c r="C82" i="1"/>
  <c r="F82" i="1"/>
  <c r="C83" i="1" a="1"/>
  <c r="C83" i="1" s="1"/>
  <c r="F83" i="1" s="1"/>
  <c r="C84" i="1" a="1"/>
  <c r="C84" i="1" s="1"/>
  <c r="C85" i="1" a="1"/>
  <c r="C85" i="1"/>
  <c r="B85" i="1" s="1" a="1"/>
  <c r="B85" i="1" s="1"/>
  <c r="C86" i="1" a="1"/>
  <c r="C86" i="1"/>
  <c r="F86" i="1" s="1"/>
  <c r="C87" i="1" a="1"/>
  <c r="C87" i="1" s="1"/>
  <c r="B87" i="1" s="1" a="1"/>
  <c r="B87" i="1" s="1"/>
  <c r="C88" i="1" a="1"/>
  <c r="C88" i="1" s="1"/>
  <c r="C89" i="1" a="1"/>
  <c r="C89" i="1" s="1"/>
  <c r="C90" i="1" a="1"/>
  <c r="C90" i="1" s="1"/>
  <c r="F90" i="1" s="1"/>
  <c r="C91" i="1" a="1"/>
  <c r="C91" i="1" s="1"/>
  <c r="C92" i="1" a="1"/>
  <c r="C92" i="1"/>
  <c r="F92" i="1"/>
  <c r="C93" i="1" a="1"/>
  <c r="C93" i="1" s="1"/>
  <c r="B93" i="1" a="1"/>
  <c r="B93" i="1" s="1"/>
  <c r="C94" i="1" a="1"/>
  <c r="C94" i="1" s="1"/>
  <c r="B94" i="1" s="1" a="1"/>
  <c r="B94" i="1" s="1"/>
  <c r="C95" i="1" a="1"/>
  <c r="C95" i="1" s="1"/>
  <c r="C96" i="1" a="1"/>
  <c r="C96" i="1" s="1"/>
  <c r="C97" i="1" a="1"/>
  <c r="C97" i="1"/>
  <c r="B97" i="1" s="1" a="1"/>
  <c r="B97" i="1" s="1"/>
  <c r="C98" i="1" a="1"/>
  <c r="C98" i="1"/>
  <c r="C99" i="1" a="1"/>
  <c r="C99" i="1"/>
  <c r="B99" i="1" s="1" a="1"/>
  <c r="B99" i="1" s="1"/>
  <c r="C100" i="1" a="1"/>
  <c r="C100" i="1" s="1"/>
  <c r="E100" i="1" s="1"/>
  <c r="F100" i="1"/>
  <c r="C101" i="1" a="1"/>
  <c r="C101" i="1"/>
  <c r="B101" i="1" s="1" a="1"/>
  <c r="B101" i="1" s="1"/>
  <c r="C102" i="1" a="1"/>
  <c r="C102" i="1" s="1"/>
  <c r="C103" i="1" a="1"/>
  <c r="C103" i="1" s="1"/>
  <c r="C104" i="1" a="1"/>
  <c r="C104" i="1"/>
  <c r="B104" i="1" s="1" a="1"/>
  <c r="B104" i="1" s="1"/>
  <c r="C105" i="1" a="1"/>
  <c r="C105" i="1" s="1"/>
  <c r="C106" i="1" a="1"/>
  <c r="C106" i="1"/>
  <c r="C107" i="1" a="1"/>
  <c r="C107" i="1" s="1"/>
  <c r="F107" i="1" s="1"/>
  <c r="B107" i="1" a="1"/>
  <c r="B107" i="1" s="1"/>
  <c r="C108" i="1" a="1"/>
  <c r="C108" i="1" s="1"/>
  <c r="E108" i="1" s="1"/>
  <c r="C109" i="1" a="1"/>
  <c r="C109" i="1" s="1"/>
  <c r="C110" i="1" a="1"/>
  <c r="C110" i="1"/>
  <c r="F110" i="1" s="1"/>
  <c r="C111" i="1" a="1"/>
  <c r="C111" i="1"/>
  <c r="F111" i="1" s="1"/>
  <c r="C112" i="1" a="1"/>
  <c r="C112" i="1" s="1"/>
  <c r="C113" i="1" a="1"/>
  <c r="C113" i="1" s="1"/>
  <c r="B113" i="1" s="1" a="1"/>
  <c r="B113" i="1" s="1"/>
  <c r="C64" i="1" a="1"/>
  <c r="C64" i="1" s="1"/>
  <c r="F64" i="1"/>
  <c r="C65" i="1" a="1"/>
  <c r="C65" i="1"/>
  <c r="E65" i="1" s="1"/>
  <c r="C66" i="1" a="1"/>
  <c r="C66" i="1"/>
  <c r="B66" i="1" s="1" a="1"/>
  <c r="B66" i="1" s="1"/>
  <c r="C67" i="1" a="1"/>
  <c r="C67" i="1" s="1"/>
  <c r="C68" i="1" a="1"/>
  <c r="C68" i="1" s="1"/>
  <c r="F68" i="1"/>
  <c r="C69" i="1" a="1"/>
  <c r="C69" i="1"/>
  <c r="B69" i="1" s="1" a="1"/>
  <c r="B69" i="1" s="1"/>
  <c r="C24" i="1" a="1"/>
  <c r="C24" i="1" s="1"/>
  <c r="C25" i="1" a="1"/>
  <c r="C25" i="1"/>
  <c r="B25" i="1" s="1" a="1"/>
  <c r="B25" i="1" s="1"/>
  <c r="C26" i="1" a="1"/>
  <c r="C26" i="1" s="1"/>
  <c r="C27" i="1" a="1"/>
  <c r="C27" i="1"/>
  <c r="B27" i="1" s="1" a="1"/>
  <c r="B27" i="1" s="1"/>
  <c r="C28" i="1" a="1"/>
  <c r="C28" i="1" s="1"/>
  <c r="C29" i="1" a="1"/>
  <c r="C29" i="1"/>
  <c r="B29" i="1" s="1" a="1"/>
  <c r="B29" i="1" s="1"/>
  <c r="E113" i="1"/>
  <c r="E97" i="1"/>
  <c r="E75" i="1"/>
  <c r="B75" i="1"/>
  <c r="F99" i="1"/>
  <c r="E83" i="1"/>
  <c r="B83" i="1" a="1"/>
  <c r="B83" i="1"/>
  <c r="E73" i="1"/>
  <c r="F93" i="1"/>
  <c r="F85" i="1"/>
  <c r="F87" i="1"/>
  <c r="E80" i="1"/>
  <c r="B98" i="1" a="1"/>
  <c r="B98" i="1"/>
  <c r="B82" i="1" a="1"/>
  <c r="B82" i="1"/>
  <c r="E82" i="1"/>
  <c r="B110" i="1" a="1"/>
  <c r="B110" i="1" s="1"/>
  <c r="B100" i="1" a="1"/>
  <c r="B100" i="1" s="1"/>
  <c r="B92" i="1" a="1"/>
  <c r="B92" i="1" s="1"/>
  <c r="E92" i="1"/>
  <c r="E76" i="1"/>
  <c r="B72" i="1" a="1"/>
  <c r="B72" i="1" s="1"/>
  <c r="B90" i="1" a="1"/>
  <c r="B90" i="1" s="1"/>
  <c r="E90" i="1"/>
  <c r="E94" i="1"/>
  <c r="E86" i="1"/>
  <c r="E70" i="1"/>
  <c r="B73" i="1" a="1"/>
  <c r="B73" i="1" s="1"/>
  <c r="E104" i="1"/>
  <c r="B79" i="1" a="1"/>
  <c r="B79" i="1" s="1"/>
  <c r="B71" i="1"/>
  <c r="E107" i="1"/>
  <c r="E93" i="1"/>
  <c r="E85" i="1"/>
  <c r="B65" i="1" a="1"/>
  <c r="B65" i="1" s="1"/>
  <c r="E68" i="1"/>
  <c r="B68" i="1" a="1"/>
  <c r="B68" i="1" s="1"/>
  <c r="B64" i="1" a="1"/>
  <c r="B64" i="1" s="1"/>
  <c r="E66" i="1"/>
  <c r="E64" i="1"/>
  <c r="C12" i="1" a="1"/>
  <c r="C12" i="1"/>
  <c r="E12" i="1" s="1"/>
  <c r="C13" i="1" a="1"/>
  <c r="C13" i="1"/>
  <c r="E13" i="1" s="1"/>
  <c r="C14" i="1" a="1"/>
  <c r="C14" i="1"/>
  <c r="E14" i="1"/>
  <c r="C15" i="1" a="1"/>
  <c r="C15" i="1" s="1"/>
  <c r="E15" i="1"/>
  <c r="C16" i="1" a="1"/>
  <c r="C16" i="1"/>
  <c r="E16" i="1" s="1"/>
  <c r="C17" i="1" a="1"/>
  <c r="C17" i="1"/>
  <c r="E17" i="1" s="1"/>
  <c r="C18" i="1" a="1"/>
  <c r="C18" i="1"/>
  <c r="E18" i="1"/>
  <c r="C19" i="1" a="1"/>
  <c r="C19" i="1" s="1"/>
  <c r="E19" i="1"/>
  <c r="C20" i="1" a="1"/>
  <c r="C20" i="1"/>
  <c r="E20" i="1" s="1"/>
  <c r="C21" i="1" a="1"/>
  <c r="C21" i="1"/>
  <c r="E21" i="1" s="1"/>
  <c r="C22" i="1" a="1"/>
  <c r="C22" i="1"/>
  <c r="E22" i="1"/>
  <c r="C23" i="1" a="1"/>
  <c r="C23" i="1" s="1"/>
  <c r="B23" i="1" s="1" a="1"/>
  <c r="B23" i="1" s="1"/>
  <c r="E23" i="1"/>
  <c r="C30" i="1" a="1"/>
  <c r="C30" i="1"/>
  <c r="E30" i="1" s="1"/>
  <c r="C31" i="1" a="1"/>
  <c r="C31" i="1" s="1"/>
  <c r="C32" i="1" a="1"/>
  <c r="C32" i="1"/>
  <c r="E32" i="1" s="1"/>
  <c r="C33" i="1" a="1"/>
  <c r="C33" i="1" s="1"/>
  <c r="E33" i="1"/>
  <c r="C34" i="1" a="1"/>
  <c r="C34" i="1" s="1"/>
  <c r="C35" i="1" a="1"/>
  <c r="C35" i="1"/>
  <c r="E35" i="1" s="1"/>
  <c r="C36" i="1" a="1"/>
  <c r="C36" i="1"/>
  <c r="E36" i="1"/>
  <c r="C37" i="1" a="1"/>
  <c r="C37" i="1" s="1"/>
  <c r="E37" i="1" s="1"/>
  <c r="C38" i="1" a="1"/>
  <c r="C38" i="1"/>
  <c r="E38" i="1" s="1"/>
  <c r="C39" i="1" a="1"/>
  <c r="C39" i="1" s="1"/>
  <c r="C40" i="1" a="1"/>
  <c r="C40" i="1"/>
  <c r="E40" i="1" s="1"/>
  <c r="C41" i="1" a="1"/>
  <c r="C41" i="1" s="1"/>
  <c r="E41" i="1"/>
  <c r="C42" i="1" a="1"/>
  <c r="C42" i="1" s="1"/>
  <c r="C43" i="1" a="1"/>
  <c r="C43" i="1"/>
  <c r="E43" i="1"/>
  <c r="C44" i="1" a="1"/>
  <c r="C44" i="1" s="1"/>
  <c r="C45" i="1" a="1"/>
  <c r="C45" i="1" s="1"/>
  <c r="C46" i="1" a="1"/>
  <c r="C46" i="1"/>
  <c r="E46" i="1" s="1"/>
  <c r="C47" i="1" a="1"/>
  <c r="C47" i="1"/>
  <c r="E47" i="1"/>
  <c r="C48" i="1" a="1"/>
  <c r="C48" i="1" s="1"/>
  <c r="C49" i="1" a="1"/>
  <c r="C49" i="1" s="1"/>
  <c r="C50" i="1" a="1"/>
  <c r="C50" i="1"/>
  <c r="E50" i="1" s="1"/>
  <c r="C51" i="1" a="1"/>
  <c r="C51" i="1"/>
  <c r="B51" i="1" s="1" a="1"/>
  <c r="B51" i="1" s="1"/>
  <c r="E51" i="1"/>
  <c r="C52" i="1" a="1"/>
  <c r="C52" i="1" s="1"/>
  <c r="C53" i="1" a="1"/>
  <c r="C53" i="1" s="1"/>
  <c r="C54" i="1" a="1"/>
  <c r="C54" i="1"/>
  <c r="E54" i="1" s="1"/>
  <c r="C55" i="1" a="1"/>
  <c r="C55" i="1"/>
  <c r="F55" i="1" s="1"/>
  <c r="E55" i="1"/>
  <c r="C56" i="1" a="1"/>
  <c r="C56" i="1" s="1"/>
  <c r="C57" i="1" a="1"/>
  <c r="C57" i="1" s="1"/>
  <c r="C58" i="1" a="1"/>
  <c r="C58" i="1"/>
  <c r="E58" i="1" s="1"/>
  <c r="C59" i="1" a="1"/>
  <c r="C59" i="1"/>
  <c r="E59" i="1"/>
  <c r="C60" i="1" a="1"/>
  <c r="C60" i="1" s="1"/>
  <c r="C61" i="1" a="1"/>
  <c r="C61" i="1"/>
  <c r="E61" i="1" s="1"/>
  <c r="C62" i="1" a="1"/>
  <c r="C62" i="1" s="1"/>
  <c r="C63" i="1" a="1"/>
  <c r="C63" i="1"/>
  <c r="E63" i="1" s="1"/>
  <c r="F63" i="1"/>
  <c r="F61" i="1"/>
  <c r="E29" i="1"/>
  <c r="E27" i="1"/>
  <c r="C3" i="4" a="1"/>
  <c r="C3" i="4"/>
  <c r="C4" i="4" a="1"/>
  <c r="C4" i="4"/>
  <c r="C6" i="4" a="1"/>
  <c r="C6" i="4"/>
  <c r="C7" i="4" a="1"/>
  <c r="C7" i="4"/>
  <c r="C8" i="4" a="1"/>
  <c r="C8" i="4"/>
  <c r="C9" i="4" a="1"/>
  <c r="C9" i="4"/>
  <c r="C10" i="4" a="1"/>
  <c r="C10" i="4"/>
  <c r="B19" i="1" a="1"/>
  <c r="B19" i="1" s="1"/>
  <c r="B35" i="1" a="1"/>
  <c r="B35" i="1"/>
  <c r="C11" i="4" a="1"/>
  <c r="C11" i="4"/>
  <c r="C12" i="4" a="1"/>
  <c r="C12" i="4"/>
  <c r="C13" i="4" a="1"/>
  <c r="C13" i="4"/>
  <c r="C14" i="4" a="1"/>
  <c r="C14" i="4"/>
  <c r="C15" i="4" a="1"/>
  <c r="C15" i="4"/>
  <c r="C16" i="4" a="1"/>
  <c r="C16" i="4"/>
  <c r="C17" i="4" a="1"/>
  <c r="C17" i="4"/>
  <c r="C18" i="4" a="1"/>
  <c r="C18" i="4"/>
  <c r="C19" i="4" a="1"/>
  <c r="C19" i="4"/>
  <c r="C20" i="4" a="1"/>
  <c r="C20" i="4"/>
  <c r="C21" i="4" a="1"/>
  <c r="C21" i="4"/>
  <c r="C22" i="4" a="1"/>
  <c r="C22" i="4"/>
  <c r="C23" i="4" a="1"/>
  <c r="C23" i="4"/>
  <c r="C24" i="4" a="1"/>
  <c r="C24" i="4"/>
  <c r="C25" i="4" a="1"/>
  <c r="C25" i="4"/>
  <c r="C26" i="4" a="1"/>
  <c r="C26" i="4"/>
  <c r="C27" i="4" a="1"/>
  <c r="C27" i="4"/>
  <c r="C28" i="4" a="1"/>
  <c r="C28" i="4"/>
  <c r="C29" i="4" a="1"/>
  <c r="C29" i="4"/>
  <c r="C30" i="4" a="1"/>
  <c r="C30" i="4"/>
  <c r="C31" i="4" a="1"/>
  <c r="C31" i="4"/>
  <c r="C32" i="4" a="1"/>
  <c r="C32" i="4"/>
  <c r="C33" i="4" a="1"/>
  <c r="C33" i="4"/>
  <c r="C34" i="4" a="1"/>
  <c r="C34" i="4"/>
  <c r="C35" i="4" a="1"/>
  <c r="C35" i="4"/>
  <c r="C36" i="4" a="1"/>
  <c r="C36" i="4"/>
  <c r="C37" i="4" a="1"/>
  <c r="C37" i="4"/>
  <c r="C38" i="4" a="1"/>
  <c r="C38" i="4"/>
  <c r="C39" i="4" a="1"/>
  <c r="C39" i="4"/>
  <c r="C40" i="4" a="1"/>
  <c r="C40" i="4"/>
  <c r="C41" i="4" a="1"/>
  <c r="C41" i="4"/>
  <c r="C42" i="4" a="1"/>
  <c r="C42" i="4"/>
  <c r="C43" i="4" a="1"/>
  <c r="C43" i="4"/>
  <c r="C44" i="4" a="1"/>
  <c r="C44" i="4"/>
  <c r="C45" i="4" a="1"/>
  <c r="C45" i="4"/>
  <c r="C46" i="4" a="1"/>
  <c r="C46" i="4"/>
  <c r="C47" i="4" a="1"/>
  <c r="C47" i="4"/>
  <c r="C48" i="4" a="1"/>
  <c r="C48" i="4"/>
  <c r="C49" i="4" a="1"/>
  <c r="C49" i="4"/>
  <c r="C50" i="4" a="1"/>
  <c r="C50" i="4"/>
  <c r="C51" i="4" a="1"/>
  <c r="C51" i="4"/>
  <c r="C52" i="4" a="1"/>
  <c r="C52" i="4"/>
  <c r="C53" i="4" a="1"/>
  <c r="C53" i="4"/>
  <c r="C54" i="4" a="1"/>
  <c r="C54" i="4"/>
  <c r="C55" i="4" a="1"/>
  <c r="C55" i="4"/>
  <c r="C56" i="4" a="1"/>
  <c r="C56" i="4"/>
  <c r="C57" i="4" a="1"/>
  <c r="C57" i="4"/>
  <c r="C58" i="4" a="1"/>
  <c r="C58" i="4"/>
  <c r="C59" i="4" a="1"/>
  <c r="C59" i="4"/>
  <c r="C60" i="4" a="1"/>
  <c r="C60" i="4"/>
  <c r="C61" i="4" a="1"/>
  <c r="C61" i="4"/>
  <c r="C62" i="4" a="1"/>
  <c r="C62" i="4"/>
  <c r="C63" i="4" a="1"/>
  <c r="C63" i="4"/>
  <c r="C64" i="4" a="1"/>
  <c r="C64" i="4"/>
  <c r="C65" i="4" a="1"/>
  <c r="C65" i="4"/>
  <c r="C66" i="4" a="1"/>
  <c r="C66" i="4"/>
  <c r="C67" i="4" a="1"/>
  <c r="C67" i="4"/>
  <c r="C68" i="4" a="1"/>
  <c r="C68" i="4"/>
  <c r="C69" i="4" a="1"/>
  <c r="C69" i="4"/>
  <c r="C70" i="4" a="1"/>
  <c r="C70" i="4"/>
  <c r="C71" i="4" a="1"/>
  <c r="C71" i="4"/>
  <c r="C72" i="4" a="1"/>
  <c r="C72" i="4"/>
  <c r="C73" i="4" a="1"/>
  <c r="C73" i="4"/>
  <c r="C74" i="4" a="1"/>
  <c r="C74" i="4"/>
  <c r="C75" i="4" a="1"/>
  <c r="C75" i="4"/>
  <c r="C76" i="4" a="1"/>
  <c r="C76" i="4"/>
  <c r="C77" i="4" a="1"/>
  <c r="C77" i="4"/>
  <c r="C78" i="4" a="1"/>
  <c r="C78" i="4"/>
  <c r="C79" i="4" a="1"/>
  <c r="C79" i="4"/>
  <c r="C80" i="4" a="1"/>
  <c r="C80" i="4"/>
  <c r="C81" i="4" a="1"/>
  <c r="C81" i="4"/>
  <c r="C82" i="4" a="1"/>
  <c r="C82" i="4"/>
  <c r="C83" i="4" a="1"/>
  <c r="C83" i="4"/>
  <c r="C84" i="4" a="1"/>
  <c r="C84" i="4"/>
  <c r="C85" i="4" a="1"/>
  <c r="C85" i="4"/>
  <c r="C86" i="4" a="1"/>
  <c r="C86" i="4"/>
  <c r="C87" i="4" a="1"/>
  <c r="C87" i="4"/>
  <c r="C88" i="4" a="1"/>
  <c r="C88" i="4"/>
  <c r="C89" i="4" a="1"/>
  <c r="C89" i="4"/>
  <c r="C90" i="4" a="1"/>
  <c r="C90" i="4"/>
  <c r="C91" i="4" a="1"/>
  <c r="C91" i="4"/>
  <c r="C92" i="4" a="1"/>
  <c r="C92" i="4"/>
  <c r="C93" i="4" a="1"/>
  <c r="C93" i="4"/>
  <c r="C94" i="4" a="1"/>
  <c r="C94" i="4"/>
  <c r="C95" i="4" a="1"/>
  <c r="C95" i="4"/>
  <c r="C96" i="4" a="1"/>
  <c r="C96" i="4"/>
  <c r="C97" i="4" a="1"/>
  <c r="C97" i="4"/>
  <c r="C98" i="4" a="1"/>
  <c r="C98" i="4"/>
  <c r="C99" i="4" a="1"/>
  <c r="C99" i="4"/>
  <c r="C100" i="4" a="1"/>
  <c r="C100" i="4"/>
  <c r="C101" i="4" a="1"/>
  <c r="C101" i="4"/>
  <c r="C102" i="4" a="1"/>
  <c r="C102" i="4"/>
  <c r="C103" i="4" a="1"/>
  <c r="C103" i="4"/>
  <c r="C104" i="4" a="1"/>
  <c r="C104" i="4"/>
  <c r="C105" i="4" a="1"/>
  <c r="C105" i="4"/>
  <c r="C106" i="4" a="1"/>
  <c r="C106" i="4"/>
  <c r="C107" i="4" a="1"/>
  <c r="C107" i="4"/>
  <c r="C108" i="4" a="1"/>
  <c r="C108" i="4"/>
  <c r="C109" i="4" a="1"/>
  <c r="C109" i="4"/>
  <c r="C110" i="4" a="1"/>
  <c r="C110" i="4"/>
  <c r="C111" i="4" a="1"/>
  <c r="C111" i="4"/>
  <c r="C112" i="4" a="1"/>
  <c r="C112" i="4"/>
  <c r="C113" i="4" a="1"/>
  <c r="C113" i="4"/>
  <c r="C114" i="4" a="1"/>
  <c r="C114" i="4"/>
  <c r="C115" i="4" a="1"/>
  <c r="C115" i="4"/>
  <c r="C116" i="4" a="1"/>
  <c r="C116" i="4"/>
  <c r="C117" i="4" a="1"/>
  <c r="C117" i="4"/>
  <c r="C118" i="4" a="1"/>
  <c r="C118" i="4"/>
  <c r="C119" i="4" a="1"/>
  <c r="C119" i="4"/>
  <c r="C120" i="4" a="1"/>
  <c r="C120" i="4"/>
  <c r="C121" i="4" a="1"/>
  <c r="C121" i="4"/>
  <c r="C122" i="4" a="1"/>
  <c r="C122" i="4"/>
  <c r="C123" i="4" a="1"/>
  <c r="C123" i="4"/>
  <c r="C124" i="4" a="1"/>
  <c r="C124" i="4"/>
  <c r="C125" i="4" a="1"/>
  <c r="C125" i="4"/>
  <c r="C126" i="4" a="1"/>
  <c r="C126" i="4"/>
  <c r="C127" i="4" a="1"/>
  <c r="C127" i="4"/>
  <c r="C128" i="4" a="1"/>
  <c r="C128" i="4"/>
  <c r="C129" i="4" a="1"/>
  <c r="C129" i="4"/>
  <c r="C130" i="4" a="1"/>
  <c r="C130" i="4"/>
  <c r="C131" i="4" a="1"/>
  <c r="C131" i="4"/>
  <c r="C132" i="4" a="1"/>
  <c r="C132" i="4"/>
  <c r="C133" i="4" a="1"/>
  <c r="C133" i="4"/>
  <c r="C134" i="4" a="1"/>
  <c r="C134" i="4"/>
  <c r="C135" i="4" a="1"/>
  <c r="C135" i="4"/>
  <c r="C136" i="4" a="1"/>
  <c r="C136" i="4"/>
  <c r="C137" i="4" a="1"/>
  <c r="C137" i="4"/>
  <c r="C138" i="4" a="1"/>
  <c r="C138" i="4"/>
  <c r="C139" i="4" a="1"/>
  <c r="C139" i="4"/>
  <c r="C140" i="4" a="1"/>
  <c r="C140" i="4"/>
  <c r="C141" i="4" a="1"/>
  <c r="C141" i="4"/>
  <c r="C142" i="4" a="1"/>
  <c r="C142" i="4"/>
  <c r="C143" i="4" a="1"/>
  <c r="C143" i="4"/>
  <c r="C144" i="4" a="1"/>
  <c r="C144" i="4"/>
  <c r="C145" i="4" a="1"/>
  <c r="C145" i="4"/>
  <c r="C146" i="4" a="1"/>
  <c r="C146" i="4"/>
  <c r="C147" i="4" a="1"/>
  <c r="C147" i="4"/>
  <c r="C148" i="4" a="1"/>
  <c r="C148" i="4"/>
  <c r="C149" i="4" a="1"/>
  <c r="C149" i="4"/>
  <c r="C150" i="4" a="1"/>
  <c r="C150" i="4"/>
  <c r="C151" i="4" a="1"/>
  <c r="C151" i="4"/>
  <c r="F59" i="1"/>
  <c r="B59" i="1" a="1"/>
  <c r="B59" i="1" s="1"/>
  <c r="B55" i="1" a="1"/>
  <c r="B55" i="1"/>
  <c r="F51" i="1"/>
  <c r="F47" i="1"/>
  <c r="B47" i="1" a="1"/>
  <c r="B47" i="1" s="1"/>
  <c r="F43" i="1"/>
  <c r="B43" i="1" a="1"/>
  <c r="B43" i="1" s="1"/>
  <c r="F27" i="1"/>
  <c r="F23" i="1"/>
  <c r="F15" i="1"/>
  <c r="B15" i="1" a="1"/>
  <c r="B15" i="1" s="1"/>
  <c r="B58" i="1" a="1"/>
  <c r="B58" i="1" s="1"/>
  <c r="F46" i="1"/>
  <c r="B46" i="1" a="1"/>
  <c r="B46" i="1" s="1"/>
  <c r="B38" i="1" a="1"/>
  <c r="B38" i="1"/>
  <c r="F30" i="1"/>
  <c r="B30" i="1" a="1"/>
  <c r="B30" i="1" s="1"/>
  <c r="F22" i="1"/>
  <c r="B22" i="1" a="1"/>
  <c r="B22" i="1" s="1"/>
  <c r="F18" i="1"/>
  <c r="B18" i="1" a="1"/>
  <c r="B18" i="1" s="1"/>
  <c r="F14" i="1"/>
  <c r="B14" i="1" a="1"/>
  <c r="B14" i="1"/>
  <c r="F41" i="1"/>
  <c r="B41" i="1" a="1"/>
  <c r="B41" i="1"/>
  <c r="F37" i="1"/>
  <c r="B37" i="1" a="1"/>
  <c r="B37" i="1" s="1"/>
  <c r="F33" i="1"/>
  <c r="B33" i="1" a="1"/>
  <c r="B33" i="1" s="1"/>
  <c r="F25" i="1"/>
  <c r="F21" i="1"/>
  <c r="B21" i="1" a="1"/>
  <c r="B21" i="1" s="1"/>
  <c r="F17" i="1"/>
  <c r="B17" i="1" a="1"/>
  <c r="B17" i="1" s="1"/>
  <c r="B13" i="1" a="1"/>
  <c r="B13" i="1"/>
  <c r="F40" i="1"/>
  <c r="F36" i="1"/>
  <c r="B36" i="1" a="1"/>
  <c r="B36" i="1" s="1"/>
  <c r="F32" i="1"/>
  <c r="B32" i="1" a="1"/>
  <c r="B32" i="1" s="1"/>
  <c r="F20" i="1"/>
  <c r="B20" i="1" a="1"/>
  <c r="B20" i="1" s="1"/>
  <c r="F16" i="1"/>
  <c r="B16" i="1" a="1"/>
  <c r="B16" i="1" s="1"/>
  <c r="B12" i="1" a="1"/>
  <c r="B12" i="1"/>
  <c r="F35" i="1"/>
  <c r="F19" i="1"/>
  <c r="C11" i="1" a="1"/>
  <c r="C11" i="1"/>
  <c r="E11" i="1" s="1"/>
  <c r="F10" i="1"/>
  <c r="E10" i="1"/>
  <c r="B10" i="1"/>
  <c r="C10" i="1"/>
  <c r="E5" i="1" a="1"/>
  <c r="E5" i="1"/>
  <c r="C1" i="4"/>
  <c r="D3" i="4" a="1"/>
  <c r="D3" i="4"/>
  <c r="D4" i="4" a="1"/>
  <c r="D4" i="4"/>
  <c r="D5" i="4" a="1"/>
  <c r="D5" i="4"/>
  <c r="D6" i="4" a="1"/>
  <c r="D6" i="4"/>
  <c r="D7" i="4" a="1"/>
  <c r="D7" i="4"/>
  <c r="D8" i="4" a="1"/>
  <c r="D8" i="4"/>
  <c r="B3" i="4" a="1"/>
  <c r="B3" i="4"/>
  <c r="A3" i="4" a="1"/>
  <c r="A3" i="4"/>
  <c r="A4" i="4" a="1"/>
  <c r="A4" i="4"/>
  <c r="A5" i="4" a="1"/>
  <c r="A5" i="4"/>
  <c r="D9" i="4" a="1"/>
  <c r="D9" i="4"/>
  <c r="D10" i="4" a="1"/>
  <c r="D10" i="4"/>
  <c r="D11" i="4" a="1"/>
  <c r="D11" i="4"/>
  <c r="B4" i="4" a="1"/>
  <c r="B4" i="4"/>
  <c r="B5" i="4" a="1"/>
  <c r="B5" i="4"/>
  <c r="B6" i="4" a="1"/>
  <c r="B6" i="4"/>
  <c r="A6" i="4" a="1"/>
  <c r="A6" i="4"/>
  <c r="D12" i="4" a="1"/>
  <c r="D12" i="4"/>
  <c r="D13" i="4" a="1"/>
  <c r="D13" i="4"/>
  <c r="D14" i="4" a="1"/>
  <c r="D14" i="4"/>
  <c r="B7" i="4" a="1"/>
  <c r="B7" i="4"/>
  <c r="A7" i="4" a="1"/>
  <c r="A7" i="4"/>
  <c r="A8" i="4" a="1"/>
  <c r="A8" i="4"/>
  <c r="A9" i="4" a="1"/>
  <c r="A9" i="4"/>
  <c r="D15" i="4" a="1"/>
  <c r="D15" i="4"/>
  <c r="D16" i="4" a="1"/>
  <c r="D16" i="4"/>
  <c r="D17" i="4" a="1"/>
  <c r="D17" i="4"/>
  <c r="D18" i="4" a="1"/>
  <c r="D18" i="4"/>
  <c r="D19" i="4" a="1"/>
  <c r="D19" i="4"/>
  <c r="D20" i="4" a="1"/>
  <c r="D20" i="4"/>
  <c r="D21" i="4" a="1"/>
  <c r="D21" i="4"/>
  <c r="D22" i="4" a="1"/>
  <c r="D22" i="4"/>
  <c r="D23" i="4" a="1"/>
  <c r="D23" i="4"/>
  <c r="D24" i="4" a="1"/>
  <c r="D24" i="4"/>
  <c r="D25" i="4" a="1"/>
  <c r="D25" i="4"/>
  <c r="D26" i="4" a="1"/>
  <c r="D26" i="4"/>
  <c r="D27" i="4" a="1"/>
  <c r="D27" i="4"/>
  <c r="D28" i="4" a="1"/>
  <c r="D28" i="4"/>
  <c r="D29" i="4" a="1"/>
  <c r="D29" i="4"/>
  <c r="D30" i="4" a="1"/>
  <c r="D30" i="4"/>
  <c r="D31" i="4" a="1"/>
  <c r="D31" i="4"/>
  <c r="D32" i="4" a="1"/>
  <c r="D32" i="4"/>
  <c r="D33" i="4" a="1"/>
  <c r="D33" i="4"/>
  <c r="D34" i="4" a="1"/>
  <c r="D34" i="4"/>
  <c r="D35" i="4" a="1"/>
  <c r="D35" i="4"/>
  <c r="D36" i="4" a="1"/>
  <c r="D36" i="4"/>
  <c r="D37" i="4" a="1"/>
  <c r="D37" i="4"/>
  <c r="D38" i="4" a="1"/>
  <c r="D38" i="4"/>
  <c r="D39" i="4" a="1"/>
  <c r="D39" i="4"/>
  <c r="D40" i="4" a="1"/>
  <c r="D40" i="4"/>
  <c r="D41" i="4" a="1"/>
  <c r="D41" i="4"/>
  <c r="D42" i="4" a="1"/>
  <c r="D42" i="4"/>
  <c r="B8" i="4" a="1"/>
  <c r="B8" i="4"/>
  <c r="B9" i="4" a="1"/>
  <c r="B9" i="4"/>
  <c r="B10" i="4" a="1"/>
  <c r="B10" i="4"/>
  <c r="A10" i="4" a="1"/>
  <c r="A10" i="4"/>
  <c r="B11" i="4" a="1"/>
  <c r="B11" i="4"/>
  <c r="A11" i="4" a="1"/>
  <c r="A11" i="4"/>
  <c r="A12" i="4" a="1"/>
  <c r="A12" i="4"/>
  <c r="A13" i="4" a="1"/>
  <c r="A13" i="4"/>
  <c r="A14" i="4" a="1"/>
  <c r="A14" i="4"/>
  <c r="F3" i="4" a="1"/>
  <c r="F3" i="4"/>
  <c r="B12" i="4" a="1"/>
  <c r="B12" i="4"/>
  <c r="A15" i="4" a="1"/>
  <c r="A15" i="4"/>
  <c r="F4" i="4" a="1"/>
  <c r="F4" i="4"/>
  <c r="B13" i="4" a="1"/>
  <c r="B13" i="4"/>
  <c r="B14" i="4" a="1"/>
  <c r="B14" i="4"/>
  <c r="A16" i="4" a="1"/>
  <c r="A16" i="4"/>
  <c r="F5" i="4" a="1"/>
  <c r="F5" i="4"/>
  <c r="F6" i="4" a="1"/>
  <c r="F6" i="4"/>
  <c r="F7" i="4" a="1"/>
  <c r="F7" i="4"/>
  <c r="B15" i="4" a="1"/>
  <c r="B15" i="4"/>
  <c r="B16" i="4" a="1"/>
  <c r="B16" i="4"/>
  <c r="B17" i="4" a="1"/>
  <c r="B17" i="4"/>
  <c r="A17" i="4" a="1"/>
  <c r="A17" i="4"/>
  <c r="A18" i="4" a="1"/>
  <c r="A18" i="4"/>
  <c r="F8" i="4" a="1"/>
  <c r="F8" i="4"/>
  <c r="B18" i="4" a="1"/>
  <c r="B18" i="4"/>
  <c r="A19" i="4" a="1"/>
  <c r="A19" i="4"/>
  <c r="A20" i="4" a="1"/>
  <c r="A20" i="4"/>
  <c r="F9" i="4" a="1"/>
  <c r="F9" i="4"/>
  <c r="F10" i="4" a="1"/>
  <c r="F10" i="4"/>
  <c r="F11" i="4" a="1"/>
  <c r="F11" i="4"/>
  <c r="F12" i="4" a="1"/>
  <c r="F12" i="4"/>
  <c r="F13" i="4" a="1"/>
  <c r="F13" i="4"/>
  <c r="F14" i="4" a="1"/>
  <c r="F14" i="4"/>
  <c r="F15" i="4" a="1"/>
  <c r="F15" i="4"/>
  <c r="F16" i="4" a="1"/>
  <c r="F16" i="4"/>
  <c r="F17" i="4" a="1"/>
  <c r="F17" i="4"/>
  <c r="F18" i="4" a="1"/>
  <c r="F18" i="4"/>
  <c r="F19" i="4" a="1"/>
  <c r="F19" i="4"/>
  <c r="F20" i="4" a="1"/>
  <c r="F20" i="4"/>
  <c r="F21" i="4" a="1"/>
  <c r="F21" i="4"/>
  <c r="F22" i="4" a="1"/>
  <c r="F22" i="4"/>
  <c r="F23" i="4" a="1"/>
  <c r="F23" i="4"/>
  <c r="F24" i="4" a="1"/>
  <c r="F24" i="4"/>
  <c r="F25" i="4" a="1"/>
  <c r="F25" i="4"/>
  <c r="F26" i="4" a="1"/>
  <c r="F26" i="4"/>
  <c r="F27" i="4" a="1"/>
  <c r="F27" i="4"/>
  <c r="F28" i="4" a="1"/>
  <c r="F28" i="4"/>
  <c r="F29" i="4" a="1"/>
  <c r="F29" i="4"/>
  <c r="F30" i="4" a="1"/>
  <c r="F30" i="4"/>
  <c r="F31" i="4" a="1"/>
  <c r="F31" i="4"/>
  <c r="F32" i="4" a="1"/>
  <c r="F32" i="4"/>
  <c r="F33" i="4" a="1"/>
  <c r="F33" i="4"/>
  <c r="F34" i="4" a="1"/>
  <c r="F34" i="4"/>
  <c r="F35" i="4" a="1"/>
  <c r="F35" i="4"/>
  <c r="F36" i="4" a="1"/>
  <c r="F36" i="4"/>
  <c r="F37" i="4" a="1"/>
  <c r="F37" i="4"/>
  <c r="F38" i="4" a="1"/>
  <c r="F38" i="4"/>
  <c r="F39" i="4" a="1"/>
  <c r="F39" i="4"/>
  <c r="F40" i="4" a="1"/>
  <c r="F40" i="4"/>
  <c r="F41" i="4" a="1"/>
  <c r="F41" i="4"/>
  <c r="F42" i="4" a="1"/>
  <c r="F42" i="4"/>
  <c r="A21" i="4" a="1"/>
  <c r="A21" i="4"/>
  <c r="A22" i="4" a="1"/>
  <c r="A22" i="4"/>
  <c r="B19" i="4" a="1"/>
  <c r="B19" i="4"/>
  <c r="A23" i="4" a="1"/>
  <c r="A23" i="4"/>
  <c r="A24" i="4" a="1"/>
  <c r="A24" i="4"/>
  <c r="A25" i="4" a="1"/>
  <c r="A25" i="4"/>
  <c r="B20" i="4" a="1"/>
  <c r="B20" i="4"/>
  <c r="B21" i="4" a="1"/>
  <c r="B21" i="4"/>
  <c r="B22" i="4" a="1"/>
  <c r="B22" i="4"/>
  <c r="A26" i="4" a="1"/>
  <c r="A26" i="4"/>
  <c r="A27" i="4" a="1"/>
  <c r="A27" i="4"/>
  <c r="B23" i="4" a="1"/>
  <c r="B23" i="4"/>
  <c r="A28" i="4" a="1"/>
  <c r="A28" i="4"/>
  <c r="A29" i="4" a="1"/>
  <c r="A29" i="4"/>
  <c r="B24" i="4" a="1"/>
  <c r="B24" i="4"/>
  <c r="B25" i="4" a="1"/>
  <c r="B25" i="4"/>
  <c r="B26" i="4" a="1"/>
  <c r="B26" i="4"/>
  <c r="A30" i="4" a="1"/>
  <c r="A30" i="4"/>
  <c r="A31" i="4" a="1"/>
  <c r="A31" i="4"/>
  <c r="B27" i="4" a="1"/>
  <c r="B27" i="4"/>
  <c r="A32" i="4" a="1"/>
  <c r="A32" i="4"/>
  <c r="A33" i="4" a="1"/>
  <c r="A33" i="4"/>
  <c r="B28" i="4" a="1"/>
  <c r="B28" i="4"/>
  <c r="A34" i="4" a="1"/>
  <c r="A34" i="4"/>
  <c r="B29" i="4" a="1"/>
  <c r="B29" i="4"/>
  <c r="B30" i="4" a="1"/>
  <c r="B30" i="4"/>
  <c r="A35" i="4" a="1"/>
  <c r="A35" i="4"/>
  <c r="A36" i="4" a="1"/>
  <c r="A36" i="4"/>
  <c r="A37" i="4" a="1"/>
  <c r="A37" i="4"/>
  <c r="B31" i="4" a="1"/>
  <c r="B31" i="4"/>
  <c r="B32" i="4" a="1"/>
  <c r="B32" i="4"/>
  <c r="A38" i="4" a="1"/>
  <c r="A38" i="4"/>
  <c r="B33" i="4" a="1"/>
  <c r="B33" i="4"/>
  <c r="A39" i="4" a="1"/>
  <c r="A39" i="4"/>
  <c r="B34" i="4" a="1"/>
  <c r="B34" i="4"/>
  <c r="B35" i="4" a="1"/>
  <c r="B35" i="4"/>
  <c r="A40" i="4" a="1"/>
  <c r="A40" i="4"/>
  <c r="B36" i="4" a="1"/>
  <c r="B36" i="4"/>
  <c r="B37" i="4" a="1"/>
  <c r="B37" i="4"/>
  <c r="A41" i="4" a="1"/>
  <c r="A41" i="4"/>
  <c r="B38" i="4" a="1"/>
  <c r="B38" i="4"/>
  <c r="A42" i="4" a="1"/>
  <c r="A42" i="4"/>
  <c r="A43" i="4" a="1"/>
  <c r="A43" i="4"/>
  <c r="B39" i="4" a="1"/>
  <c r="B39" i="4"/>
  <c r="B40" i="4" a="1"/>
  <c r="B40" i="4"/>
  <c r="A44" i="4" a="1"/>
  <c r="A44" i="4"/>
  <c r="B41" i="4" a="1"/>
  <c r="B41" i="4"/>
  <c r="B42" i="4" a="1"/>
  <c r="B42" i="4"/>
  <c r="A45" i="4" a="1"/>
  <c r="A45" i="4"/>
  <c r="B43" i="4" a="1"/>
  <c r="B43" i="4"/>
  <c r="B44" i="4" a="1"/>
  <c r="B44" i="4"/>
  <c r="A46" i="4" a="1"/>
  <c r="A46" i="4"/>
  <c r="B45" i="4" a="1"/>
  <c r="B45" i="4"/>
  <c r="A47" i="4" a="1"/>
  <c r="A47" i="4"/>
  <c r="A48" i="4" a="1"/>
  <c r="A48" i="4"/>
  <c r="E3" i="4" a="1"/>
  <c r="E3" i="4"/>
  <c r="B46" i="4" a="1"/>
  <c r="B46" i="4"/>
  <c r="E4" i="4" a="1"/>
  <c r="E4" i="4"/>
  <c r="E5" i="4" a="1"/>
  <c r="E5" i="4"/>
  <c r="B47" i="4" a="1"/>
  <c r="B47" i="4"/>
  <c r="B48" i="4" a="1"/>
  <c r="B48" i="4"/>
  <c r="E6" i="4" a="1"/>
  <c r="E6" i="4"/>
  <c r="B49" i="4" a="1"/>
  <c r="B49" i="4"/>
  <c r="E7" i="4" a="1"/>
  <c r="E7" i="4"/>
  <c r="E8" i="4" a="1"/>
  <c r="E8" i="4"/>
  <c r="E9" i="4" a="1"/>
  <c r="E9" i="4"/>
  <c r="E10" i="4" a="1"/>
  <c r="E10" i="4"/>
  <c r="E11" i="4" a="1"/>
  <c r="E11" i="4"/>
  <c r="E12" i="4" a="1"/>
  <c r="E12" i="4"/>
  <c r="E13" i="4" a="1"/>
  <c r="E13" i="4"/>
  <c r="E14" i="4" a="1"/>
  <c r="E14" i="4"/>
  <c r="B50" i="4" a="1"/>
  <c r="B50" i="4"/>
  <c r="B51" i="4" a="1"/>
  <c r="B51" i="4"/>
  <c r="B52" i="4" a="1"/>
  <c r="B52" i="4"/>
  <c r="E15" i="4" a="1"/>
  <c r="E15" i="4"/>
  <c r="E16" i="4" a="1"/>
  <c r="E16" i="4"/>
  <c r="B53" i="4" a="1"/>
  <c r="B53" i="4"/>
  <c r="B54" i="4" a="1"/>
  <c r="B54" i="4"/>
  <c r="E17" i="4" a="1"/>
  <c r="E17" i="4"/>
  <c r="B55" i="4" a="1"/>
  <c r="B55" i="4"/>
  <c r="B56" i="4" a="1"/>
  <c r="B56" i="4"/>
  <c r="E18" i="4" a="1"/>
  <c r="E18" i="4"/>
  <c r="B57" i="4" a="1"/>
  <c r="B57" i="4"/>
  <c r="B58" i="4" a="1"/>
  <c r="B58" i="4"/>
  <c r="E19" i="4" a="1"/>
  <c r="E19" i="4"/>
  <c r="E20" i="4" a="1"/>
  <c r="E20" i="4"/>
  <c r="E21" i="4" a="1"/>
  <c r="E21" i="4"/>
  <c r="B59" i="4" a="1"/>
  <c r="B59" i="4"/>
  <c r="B60" i="4" a="1"/>
  <c r="B60" i="4"/>
  <c r="E22" i="4" a="1"/>
  <c r="E22" i="4"/>
  <c r="E23" i="4" a="1"/>
  <c r="E23" i="4"/>
  <c r="E24" i="4" a="1"/>
  <c r="E24" i="4"/>
  <c r="E25" i="4" a="1"/>
  <c r="E25" i="4"/>
  <c r="E26" i="4" a="1"/>
  <c r="E26" i="4"/>
  <c r="E27" i="4" a="1"/>
  <c r="E27" i="4"/>
  <c r="E28" i="4" a="1"/>
  <c r="E28" i="4"/>
  <c r="E29" i="4" a="1"/>
  <c r="E29" i="4"/>
  <c r="E30" i="4" a="1"/>
  <c r="E30" i="4"/>
  <c r="E31" i="4" a="1"/>
  <c r="E31" i="4"/>
  <c r="E32" i="4" a="1"/>
  <c r="E32" i="4"/>
  <c r="E33" i="4" a="1"/>
  <c r="E33" i="4"/>
  <c r="E34" i="4" a="1"/>
  <c r="E34" i="4"/>
  <c r="E35" i="4" a="1"/>
  <c r="E35" i="4"/>
  <c r="E36" i="4" a="1"/>
  <c r="E36" i="4"/>
  <c r="E37" i="4" a="1"/>
  <c r="E37" i="4"/>
  <c r="E38" i="4" a="1"/>
  <c r="E38" i="4"/>
  <c r="E39" i="4" a="1"/>
  <c r="E39" i="4"/>
  <c r="E40" i="4" a="1"/>
  <c r="E40" i="4"/>
  <c r="E41" i="4" a="1"/>
  <c r="E41" i="4"/>
  <c r="B61" i="4" a="1"/>
  <c r="B61" i="4"/>
  <c r="B62" i="4" a="1"/>
  <c r="B62" i="4"/>
  <c r="B63" i="4" a="1"/>
  <c r="B63" i="4"/>
  <c r="B64" i="4" a="1"/>
  <c r="B64" i="4"/>
  <c r="B65" i="4" a="1"/>
  <c r="B65" i="4"/>
  <c r="B66" i="4" a="1"/>
  <c r="B66" i="4"/>
  <c r="B67" i="4" a="1"/>
  <c r="B67" i="4"/>
  <c r="B68" i="4" a="1"/>
  <c r="B68" i="4"/>
  <c r="B69" i="4" a="1"/>
  <c r="B69" i="4"/>
  <c r="B70" i="4" a="1"/>
  <c r="B70" i="4"/>
  <c r="B71" i="4" a="1"/>
  <c r="B71" i="4"/>
  <c r="B72" i="4" a="1"/>
  <c r="B72" i="4"/>
  <c r="B73" i="4" a="1"/>
  <c r="B73" i="4"/>
  <c r="B74" i="4" a="1"/>
  <c r="B74" i="4"/>
  <c r="B75" i="4" a="1"/>
  <c r="B75" i="4"/>
  <c r="B76" i="4" a="1"/>
  <c r="B76" i="4"/>
  <c r="B77" i="4" a="1"/>
  <c r="B77" i="4"/>
  <c r="B78" i="4" a="1"/>
  <c r="B78" i="4"/>
  <c r="B79" i="4" a="1"/>
  <c r="B79" i="4"/>
  <c r="B80" i="4" a="1"/>
  <c r="B80" i="4"/>
  <c r="B81" i="4" a="1"/>
  <c r="B81" i="4"/>
  <c r="B82" i="4" a="1"/>
  <c r="B82" i="4"/>
  <c r="B83" i="4" a="1"/>
  <c r="B83" i="4"/>
  <c r="B84" i="4" a="1"/>
  <c r="B84" i="4"/>
  <c r="B85" i="4" a="1"/>
  <c r="B85" i="4"/>
  <c r="B86" i="4" a="1"/>
  <c r="B86" i="4"/>
  <c r="B87" i="4" a="1"/>
  <c r="B87" i="4"/>
  <c r="B88" i="4" a="1"/>
  <c r="B88" i="4"/>
  <c r="B89" i="4" a="1"/>
  <c r="B89" i="4"/>
  <c r="B90" i="4" a="1"/>
  <c r="B90" i="4"/>
  <c r="B91" i="4" a="1"/>
  <c r="B91" i="4"/>
  <c r="B92" i="4" a="1"/>
  <c r="B92" i="4"/>
  <c r="B93" i="4" a="1"/>
  <c r="B93" i="4"/>
  <c r="B94" i="4" a="1"/>
  <c r="B94" i="4"/>
  <c r="B95" i="4" a="1"/>
  <c r="B95" i="4"/>
  <c r="B96" i="4" a="1"/>
  <c r="B96" i="4"/>
  <c r="B97" i="4" a="1"/>
  <c r="B97" i="4"/>
  <c r="B98" i="4" a="1"/>
  <c r="B98" i="4"/>
  <c r="B99" i="4" a="1"/>
  <c r="B99" i="4"/>
  <c r="B100" i="4" a="1"/>
  <c r="B100" i="4"/>
  <c r="B101" i="4" a="1"/>
  <c r="B101" i="4"/>
  <c r="B102" i="4" a="1"/>
  <c r="B102" i="4"/>
  <c r="B103" i="4" a="1"/>
  <c r="B103" i="4"/>
  <c r="B104" i="4" a="1"/>
  <c r="B104" i="4"/>
  <c r="B105" i="4" a="1"/>
  <c r="B105" i="4"/>
  <c r="B106" i="4" a="1"/>
  <c r="B106" i="4"/>
  <c r="B107" i="4" a="1"/>
  <c r="B107" i="4"/>
  <c r="B108" i="4" a="1"/>
  <c r="B108" i="4"/>
  <c r="B109" i="4" a="1"/>
  <c r="B109" i="4"/>
  <c r="B110" i="4" a="1"/>
  <c r="B110" i="4"/>
  <c r="B111" i="4" a="1"/>
  <c r="B111" i="4"/>
  <c r="B112" i="4" a="1"/>
  <c r="B112" i="4"/>
  <c r="B113" i="4" a="1"/>
  <c r="B113" i="4"/>
  <c r="B114" i="4" a="1"/>
  <c r="B114" i="4"/>
  <c r="B115" i="4" a="1"/>
  <c r="B115" i="4"/>
  <c r="B116" i="4" a="1"/>
  <c r="B116" i="4"/>
  <c r="B117" i="4" a="1"/>
  <c r="B117" i="4"/>
  <c r="B118" i="4" a="1"/>
  <c r="B118" i="4"/>
  <c r="B119" i="4" a="1"/>
  <c r="B119" i="4"/>
  <c r="B120" i="4" a="1"/>
  <c r="B120" i="4"/>
  <c r="B121" i="4" a="1"/>
  <c r="B121" i="4"/>
  <c r="B122" i="4" a="1"/>
  <c r="B122" i="4"/>
  <c r="B123" i="4" a="1"/>
  <c r="B123" i="4"/>
  <c r="B124" i="4" a="1"/>
  <c r="B124" i="4"/>
  <c r="B125" i="4" a="1"/>
  <c r="B125" i="4"/>
  <c r="B126" i="4" a="1"/>
  <c r="B126" i="4"/>
  <c r="B127" i="4" a="1"/>
  <c r="B127" i="4"/>
  <c r="B128" i="4" a="1"/>
  <c r="B128" i="4"/>
  <c r="B129" i="4" a="1"/>
  <c r="B129" i="4"/>
  <c r="B130" i="4" a="1"/>
  <c r="B130" i="4"/>
  <c r="B131" i="4" a="1"/>
  <c r="B131" i="4"/>
  <c r="B132" i="4" a="1"/>
  <c r="B132" i="4"/>
  <c r="B133" i="4" a="1"/>
  <c r="B133" i="4"/>
  <c r="B134" i="4" a="1"/>
  <c r="B134" i="4"/>
  <c r="B135" i="4" a="1"/>
  <c r="B135" i="4"/>
  <c r="B136" i="4" a="1"/>
  <c r="B136" i="4"/>
  <c r="B137" i="4" a="1"/>
  <c r="B137" i="4"/>
  <c r="B138" i="4" a="1"/>
  <c r="B138" i="4"/>
  <c r="B139" i="4" a="1"/>
  <c r="B139" i="4"/>
  <c r="B140" i="4" a="1"/>
  <c r="B140" i="4"/>
  <c r="B141" i="4" a="1"/>
  <c r="B141" i="4"/>
  <c r="B142" i="4" a="1"/>
  <c r="B142" i="4"/>
  <c r="B143" i="4" a="1"/>
  <c r="B143" i="4"/>
  <c r="B144" i="4" a="1"/>
  <c r="B144" i="4"/>
  <c r="B145" i="4" a="1"/>
  <c r="B145" i="4"/>
  <c r="B146" i="4" a="1"/>
  <c r="B146" i="4"/>
  <c r="B147" i="4" a="1"/>
  <c r="B147" i="4"/>
  <c r="B148" i="4" a="1"/>
  <c r="B148" i="4"/>
  <c r="B149" i="4" a="1"/>
  <c r="B149" i="4"/>
  <c r="B150" i="4" a="1"/>
  <c r="B150" i="4"/>
  <c r="B151" i="4" a="1"/>
  <c r="B151" i="4"/>
  <c r="B152" i="4" a="1"/>
  <c r="B152" i="4"/>
  <c r="B153" i="4" a="1"/>
  <c r="B153" i="4"/>
  <c r="B154" i="4" a="1"/>
  <c r="B154" i="4"/>
  <c r="B155" i="4" a="1"/>
  <c r="B155" i="4"/>
  <c r="B156" i="4" a="1"/>
  <c r="B156" i="4"/>
  <c r="B157" i="4" a="1"/>
  <c r="B157" i="4"/>
  <c r="B158" i="4" a="1"/>
  <c r="B158" i="4"/>
  <c r="B159" i="4" a="1"/>
  <c r="B159" i="4"/>
  <c r="B160" i="4" a="1"/>
  <c r="B160" i="4"/>
  <c r="B161" i="4" a="1"/>
  <c r="B161" i="4"/>
  <c r="B162" i="4" a="1"/>
  <c r="B162" i="4"/>
  <c r="B163" i="4" a="1"/>
  <c r="B163" i="4"/>
  <c r="B164" i="4" a="1"/>
  <c r="B164" i="4"/>
  <c r="B165" i="4" a="1"/>
  <c r="B165" i="4"/>
  <c r="B166" i="4" a="1"/>
  <c r="B166" i="4"/>
  <c r="B167" i="4" a="1"/>
  <c r="B167" i="4"/>
  <c r="B168" i="4" a="1"/>
  <c r="B168" i="4"/>
  <c r="B169" i="4" a="1"/>
  <c r="B169" i="4"/>
  <c r="B170" i="4" a="1"/>
  <c r="B170" i="4"/>
  <c r="B171" i="4" a="1"/>
  <c r="B171" i="4"/>
  <c r="B172" i="4" a="1"/>
  <c r="B172" i="4"/>
  <c r="B173" i="4" a="1"/>
  <c r="B173" i="4"/>
  <c r="B174" i="4" a="1"/>
  <c r="B174" i="4"/>
  <c r="B175" i="4" a="1"/>
  <c r="B175" i="4"/>
  <c r="B176" i="4" a="1"/>
  <c r="B176" i="4"/>
  <c r="B177" i="4" a="1"/>
  <c r="B177" i="4"/>
  <c r="B178" i="4" a="1"/>
  <c r="B178" i="4"/>
  <c r="B179" i="4" a="1"/>
  <c r="B179" i="4"/>
  <c r="B180" i="4" a="1"/>
  <c r="B180" i="4"/>
  <c r="B181" i="4" a="1"/>
  <c r="B181" i="4"/>
  <c r="B182" i="4" a="1"/>
  <c r="B182" i="4"/>
  <c r="B183" i="4" a="1"/>
  <c r="B183" i="4"/>
  <c r="B184" i="4" a="1"/>
  <c r="B184" i="4"/>
  <c r="B185" i="4" a="1"/>
  <c r="B185" i="4"/>
  <c r="B186" i="4" a="1"/>
  <c r="B186" i="4"/>
  <c r="B187" i="4" a="1"/>
  <c r="B187" i="4"/>
  <c r="B188" i="4" a="1"/>
  <c r="B188" i="4"/>
  <c r="B189" i="4" a="1"/>
  <c r="B189" i="4"/>
  <c r="B190" i="4" a="1"/>
  <c r="B190" i="4"/>
  <c r="B191" i="4" a="1"/>
  <c r="B191" i="4"/>
  <c r="B192" i="4" a="1"/>
  <c r="B192" i="4"/>
  <c r="B193" i="4" a="1"/>
  <c r="B193" i="4"/>
  <c r="B194" i="4" a="1"/>
  <c r="B194" i="4"/>
  <c r="B195" i="4" a="1"/>
  <c r="B195" i="4"/>
  <c r="B196" i="4" a="1"/>
  <c r="B196" i="4"/>
  <c r="B197" i="4" a="1"/>
  <c r="B197" i="4"/>
  <c r="B198" i="4" a="1"/>
  <c r="B198" i="4"/>
  <c r="B199" i="4" a="1"/>
  <c r="B199" i="4"/>
  <c r="B200" i="4" a="1"/>
  <c r="B200" i="4"/>
  <c r="B201" i="4" a="1"/>
  <c r="B201" i="4"/>
  <c r="B202" i="4" a="1"/>
  <c r="B202" i="4"/>
  <c r="E34" i="1" l="1"/>
  <c r="F34" i="1"/>
  <c r="B34" i="1" a="1"/>
  <c r="B34" i="1" s="1"/>
  <c r="E103" i="1"/>
  <c r="B103" i="1" a="1"/>
  <c r="B103" i="1" s="1"/>
  <c r="F103" i="1"/>
  <c r="E91" i="1"/>
  <c r="B91" i="1" a="1"/>
  <c r="B91" i="1" s="1"/>
  <c r="F91" i="1"/>
  <c r="F31" i="1"/>
  <c r="E31" i="1"/>
  <c r="B31" i="1" a="1"/>
  <c r="B31" i="1" s="1"/>
  <c r="B24" i="1" a="1"/>
  <c r="B24" i="1" s="1"/>
  <c r="F24" i="1"/>
  <c r="E24" i="1"/>
  <c r="F49" i="1"/>
  <c r="E49" i="1"/>
  <c r="B49" i="1" a="1"/>
  <c r="B49" i="1" s="1"/>
  <c r="F44" i="1"/>
  <c r="E44" i="1"/>
  <c r="B44" i="1" a="1"/>
  <c r="B44" i="1" s="1"/>
  <c r="E42" i="1"/>
  <c r="F42" i="1"/>
  <c r="B42" i="1" a="1"/>
  <c r="B42" i="1" s="1"/>
  <c r="B26" i="1" a="1"/>
  <c r="B26" i="1" s="1"/>
  <c r="E26" i="1"/>
  <c r="F26" i="1"/>
  <c r="E112" i="1"/>
  <c r="B112" i="1" a="1"/>
  <c r="B112" i="1" s="1"/>
  <c r="F112" i="1"/>
  <c r="E89" i="1"/>
  <c r="F89" i="1"/>
  <c r="B89" i="1" a="1"/>
  <c r="B89" i="1" s="1"/>
  <c r="E81" i="1"/>
  <c r="B81" i="1" a="1"/>
  <c r="B81" i="1" s="1"/>
  <c r="F81" i="1"/>
  <c r="E78" i="1"/>
  <c r="B78" i="1" a="1"/>
  <c r="B78" i="1" s="1"/>
  <c r="F78" i="1"/>
  <c r="F56" i="1"/>
  <c r="B56" i="1" a="1"/>
  <c r="B56" i="1" s="1"/>
  <c r="E56" i="1"/>
  <c r="E60" i="1"/>
  <c r="B60" i="1" a="1"/>
  <c r="B60" i="1" s="1"/>
  <c r="F60" i="1"/>
  <c r="E62" i="1"/>
  <c r="B62" i="1" a="1"/>
  <c r="B62" i="1" s="1"/>
  <c r="F62" i="1"/>
  <c r="B53" i="1" a="1"/>
  <c r="B53" i="1" s="1"/>
  <c r="E53" i="1"/>
  <c r="F53" i="1"/>
  <c r="E48" i="1"/>
  <c r="F48" i="1"/>
  <c r="B48" i="1" a="1"/>
  <c r="B48" i="1" s="1"/>
  <c r="B39" i="1" a="1"/>
  <c r="B39" i="1" s="1"/>
  <c r="E39" i="1"/>
  <c r="F39" i="1"/>
  <c r="B28" i="1" a="1"/>
  <c r="B28" i="1" s="1"/>
  <c r="E28" i="1"/>
  <c r="F28" i="1"/>
  <c r="B109" i="1" a="1"/>
  <c r="B109" i="1" s="1"/>
  <c r="F109" i="1"/>
  <c r="E109" i="1"/>
  <c r="F88" i="1"/>
  <c r="B88" i="1" a="1"/>
  <c r="B88" i="1" s="1"/>
  <c r="E88" i="1"/>
  <c r="F57" i="1"/>
  <c r="E57" i="1"/>
  <c r="B57" i="1" a="1"/>
  <c r="B57" i="1" s="1"/>
  <c r="B52" i="1" a="1"/>
  <c r="B52" i="1" s="1"/>
  <c r="F52" i="1"/>
  <c r="E52" i="1"/>
  <c r="B96" i="1" a="1"/>
  <c r="B96" i="1" s="1"/>
  <c r="E96" i="1"/>
  <c r="F96" i="1"/>
  <c r="B45" i="1" a="1"/>
  <c r="B45" i="1" s="1"/>
  <c r="E45" i="1"/>
  <c r="F45" i="1"/>
  <c r="B105" i="1" a="1"/>
  <c r="B105" i="1" s="1"/>
  <c r="F105" i="1"/>
  <c r="E105" i="1"/>
  <c r="F102" i="1"/>
  <c r="B102" i="1" a="1"/>
  <c r="B102" i="1" s="1"/>
  <c r="E102" i="1"/>
  <c r="E95" i="1"/>
  <c r="B95" i="1" a="1"/>
  <c r="B95" i="1" s="1"/>
  <c r="F95" i="1"/>
  <c r="B84" i="1" a="1"/>
  <c r="B84" i="1" s="1"/>
  <c r="F84" i="1"/>
  <c r="E84" i="1"/>
  <c r="B74" i="1" a="1"/>
  <c r="B74" i="1" s="1"/>
  <c r="E74" i="1"/>
  <c r="F74" i="1"/>
  <c r="F67" i="1"/>
  <c r="E67" i="1"/>
  <c r="B11" i="1" a="1"/>
  <c r="B11" i="1" s="1"/>
  <c r="F11" i="1"/>
  <c r="F12" i="1"/>
  <c r="B40" i="1" a="1"/>
  <c r="B40" i="1" s="1"/>
  <c r="F13" i="1"/>
  <c r="F29" i="1"/>
  <c r="F38" i="1"/>
  <c r="B50" i="1" a="1"/>
  <c r="B50" i="1" s="1"/>
  <c r="F54" i="1"/>
  <c r="E25" i="1"/>
  <c r="E69" i="1"/>
  <c r="F69" i="1"/>
  <c r="E77" i="1"/>
  <c r="E111" i="1"/>
  <c r="B70" i="1" a="1"/>
  <c r="B70" i="1" s="1"/>
  <c r="B86" i="1" a="1"/>
  <c r="B86" i="1" s="1"/>
  <c r="B108" i="1" a="1"/>
  <c r="B108" i="1" s="1"/>
  <c r="B80" i="1" a="1"/>
  <c r="B80" i="1" s="1"/>
  <c r="F104" i="1"/>
  <c r="E99" i="1"/>
  <c r="F75" i="1"/>
  <c r="F113" i="1"/>
  <c r="F66" i="1"/>
  <c r="B111" i="1" a="1"/>
  <c r="B111" i="1" s="1"/>
  <c r="F108" i="1"/>
  <c r="B77" i="1" a="1"/>
  <c r="B77" i="1" s="1"/>
  <c r="B54" i="1" a="1"/>
  <c r="B54" i="1" s="1"/>
  <c r="F58" i="1"/>
  <c r="B63" i="1" a="1"/>
  <c r="B63" i="1" s="1"/>
  <c r="B61" i="1" a="1"/>
  <c r="B61" i="1" s="1"/>
  <c r="F50" i="1"/>
  <c r="F65" i="1"/>
  <c r="E101" i="1"/>
  <c r="F106" i="1"/>
  <c r="E106" i="1"/>
  <c r="F98" i="1"/>
  <c r="E98" i="1"/>
  <c r="B76" i="1" a="1"/>
  <c r="B76" i="1" s="1"/>
  <c r="E110" i="1"/>
  <c r="F71" i="1"/>
  <c r="B106" i="1" a="1"/>
  <c r="B106" i="1" s="1"/>
  <c r="F97" i="1"/>
  <c r="F101" i="1"/>
  <c r="B67" i="1" a="1"/>
  <c r="B67" i="1" s="1"/>
  <c r="F94" i="1"/>
  <c r="E87" i="1"/>
  <c r="E79" i="1"/>
  <c r="E71" i="1"/>
</calcChain>
</file>

<file path=xl/sharedStrings.xml><?xml version="1.0" encoding="utf-8"?>
<sst xmlns="http://schemas.openxmlformats.org/spreadsheetml/2006/main" count="1838" uniqueCount="469">
  <si>
    <t>Category</t>
  </si>
  <si>
    <t>Part Numbers</t>
  </si>
  <si>
    <t>Service P/N# Description</t>
  </si>
  <si>
    <t>Cabling</t>
  </si>
  <si>
    <t>Includes Cable, jacks, mounts, patch cable, testing</t>
  </si>
  <si>
    <t>Sub Category</t>
  </si>
  <si>
    <t>Installation Services</t>
  </si>
  <si>
    <t>Smart Hands</t>
  </si>
  <si>
    <t>SKU Notes</t>
  </si>
  <si>
    <t>Technology</t>
  </si>
  <si>
    <t>Printing</t>
  </si>
  <si>
    <t>Signage</t>
  </si>
  <si>
    <t>Vendor</t>
  </si>
  <si>
    <t>Avaya</t>
  </si>
  <si>
    <t>Wireless</t>
  </si>
  <si>
    <t>Aruba</t>
  </si>
  <si>
    <t>Cost includes all travel and per diem expenses. If lifts are required additional charges would apply.</t>
  </si>
  <si>
    <t>Flat Day rate for technician to perform an AIR MAGNET onsite Aruba wireless assessment, average daily site is 120k square feet.</t>
  </si>
  <si>
    <t>Flat Day rate to add Spectrum/XT Analysis to Aruba Site Survey.</t>
  </si>
  <si>
    <t>Must be included as part of a Survey Order. Note this is rate per day.</t>
  </si>
  <si>
    <t>Flat Day rate to survey and install Aruba wireless system. Facility must be 30k sq. feet or less to qualify.</t>
  </si>
  <si>
    <t>Ruckus</t>
  </si>
  <si>
    <t>Flat Day rate for technician to perform an AIR MAGNET onsite Ruckus wireless assessment, average daily site is 120k square feet.</t>
  </si>
  <si>
    <t>Flat Day rate to add Spectrum/XT Analysis to Ruckus Site Survey.</t>
  </si>
  <si>
    <t>Flat Day rate to survey and install Ruckus wireless system. Facility must be 30k sq. feet or less to qualify.</t>
  </si>
  <si>
    <t>Samsung</t>
  </si>
  <si>
    <t>Flat rate to install a Samsung Digital Display up to a 36" screen size.</t>
  </si>
  <si>
    <t>Flat rate to install a Samsung Digital Display up to a 48" screen size.</t>
  </si>
  <si>
    <t>Flat rate to install a Samsung Digital Display up to a 70" screen size.</t>
  </si>
  <si>
    <t>Flat rate to install a Samsung Digital Display 71" and above or panel clusters.</t>
  </si>
  <si>
    <t>Networking Gear</t>
  </si>
  <si>
    <t>Technician installs one (1) piece of preshipped Networking Gear. The equipment is unboxed, racked, cabled (within the racking system), punched down, tested and connectivity verified.</t>
  </si>
  <si>
    <t>Personal Devices</t>
  </si>
  <si>
    <t>Technology Groups</t>
  </si>
  <si>
    <t>Row 2 Left Blank on purpose</t>
  </si>
  <si>
    <t xml:space="preserve">Select Vendor </t>
  </si>
  <si>
    <t>Unique Service Rows</t>
  </si>
  <si>
    <t>Services Terminology</t>
  </si>
  <si>
    <t>When a CAT 5 or 6 Ethernet cable(s) is required to complete an installation for a new piece of equipment, additional equipment of new placement of equipment. Ordering this SKU will be a turn key price that includes technician travel and all materials required to run cable, terminate on each end and verify continuity.</t>
  </si>
  <si>
    <t>Depot Repair/Swap Agreement</t>
  </si>
  <si>
    <t>A Depot/Swap Service Agreement covers unlimited failures (Under normal operation conditions. Misuse and abuse could result in non-coverage of units) of covered equipment for the specified time frame in the part description. All costs for technicain travel, labor andparts are included in the pricing. Customer is responsible for freight back to repair facility, ground freight return of repaired equipment is included in the pricing.</t>
  </si>
  <si>
    <t>Digital Signage Installation</t>
  </si>
  <si>
    <t>When a customer has ordered a Digital Signage solution and has a need for a technician to come onsite and perform the mounting, connecting of ONE (1) cable run upto 50'. Price includes labor, cable and materials required to complete installation. DOES NOT INCLUDE MOUNTING BRACKETS.</t>
  </si>
  <si>
    <t>Equipment Setup</t>
  </si>
  <si>
    <t>An Installation technician will arrive at a site to perform a predetermined Scope Of Work (SOW). Duties could include unboxing, asset tagging, minor configuration, mounting, connecting, light training and debris removal.</t>
  </si>
  <si>
    <t>OnSite Service Agreement</t>
  </si>
  <si>
    <t>An Onsite Service Agreement covers unlimited failures (Under normal operation conditions. Misuse and abuse could result in non-coverage of units) of covered equipment for the specified time frame in the part description. All costs for technicain travel, labor, parts and freight are included in the pricing.</t>
  </si>
  <si>
    <t>"Smart Hands" uses the 'Equipment SetUp' parameters to create a list of SKU's that outline a site visit to perform a specific set of tasks that could include unboxing, asset tagging, minor configurations, mounting, light training and debris removal. A Scope Of Work (SOW) must be completed prior to technician being dispatched to site.</t>
  </si>
  <si>
    <t>SOW - Scope Of Work</t>
  </si>
  <si>
    <t>This form must be completed prior to a technicain being dispatched to a site. This outlines to job requirements and any specific tasks involved. This form would normally be completed by a member of the Services Team on a call with the End Customer or Reseller partner.</t>
  </si>
  <si>
    <t>Wireles Installation</t>
  </si>
  <si>
    <t>A Wireless technicial will arrive onsite to meet the list of preshiped and predetermined list of equipment necessary to install wireless gear per customer specifications. The price is an all inclusive price of travel, site labor and is priced as a flat DAY RATE (see part numbers for secific criteria). Cable drops and lift rentals (if required) would be seperate billable items.</t>
  </si>
  <si>
    <t>Wireless Site Survey</t>
  </si>
  <si>
    <t xml:space="preserve">A Wireless Technician will arrive onsite to preform an assessment showing requirments of equipment placement to adequatelt cover the facility. A Site Survey document will be completed and delivered to the customer within 5-7 Business days of site walk completion. </t>
  </si>
  <si>
    <t>New Equipment Contracts</t>
  </si>
  <si>
    <t>By definition, contracts at the discounted rates for new equipment allow for contract coverage from time of purchase upto 6 months of product delivery to customer site</t>
  </si>
  <si>
    <t>Existing Equipment Contracts</t>
  </si>
  <si>
    <t>By definition, Equipment more than 6 months from initial delivery to a site are coverable by contract but at an increased rate.</t>
  </si>
  <si>
    <t>Service Agreement Quantity Discounts</t>
  </si>
  <si>
    <t>Customers will receive volume discount when placing mulitple pieces of euipment under agreement. This could be different types, makes and models at multiple facilities which still apply for the applicable discounts.</t>
  </si>
  <si>
    <t>Open</t>
  </si>
  <si>
    <t>Vendor Re-arranged</t>
  </si>
  <si>
    <t>Unique Serv Re-arranged</t>
  </si>
  <si>
    <t>Do Not alter formulas</t>
  </si>
  <si>
    <t>Term</t>
  </si>
  <si>
    <t>Definition</t>
  </si>
  <si>
    <t>Services</t>
  </si>
  <si>
    <t>Installation includes travel, labor, materials (excluding mount), 1 cable run up to 50', connect to media device and testing. Up to 36" Screen size</t>
  </si>
  <si>
    <t>Installation includes travel, labor, materials (excluding mount), 1 cable run up to 50', connect to media device and testing. Up to 48" Screen size</t>
  </si>
  <si>
    <t>Installation includes travel, labor, materials (excluding mount), 1 cable run up to 50', connect to media device and testing. Up to 70" Screen size</t>
  </si>
  <si>
    <t>Installation includes travel, labor, materials (excluding mount), 1 cable run up to 50', connect to media device and testing. Screen size 71" and above.</t>
  </si>
  <si>
    <t>Cost includes all labor to unbox, place and verify print. No Administration. Printer weight up to 40lbs.</t>
  </si>
  <si>
    <t>Cost includes all labor to unbox, place and verify print. No Administration. Printer weight 41 -80lbs.</t>
  </si>
  <si>
    <t>Projector</t>
  </si>
  <si>
    <t xml:space="preserve">Physical site survey to determine mounting requirements of projector. </t>
  </si>
  <si>
    <t xml:space="preserve">Basic installation of (1) projector up to 12 feet from floor. </t>
  </si>
  <si>
    <t xml:space="preserve">Advanced installation of (1) projector up to 12 feet from floor. </t>
  </si>
  <si>
    <t xml:space="preserve">Physical site survey to determine the placement of projector and mounting requirements. AV, cabling and power recommendations. </t>
  </si>
  <si>
    <t>Basic installation of (1) projector up to 12 feet from floor. Installation includes connecting video cable, basic calibration (up to 30 minutes) and testing.                *Location must be sheetrock walls and drop ceilings                                                       **Electrical power must be located within 4 feet of projector install location</t>
  </si>
  <si>
    <t>Advanced installation of (1) projector up to 12 feet from floor. Installation includes connecting video cable (up to 50' HDMI cable included), HDMI wall plate, 5' HDMI connect cable. Advanced setup calibration (up to 1 Hour) and testing.                                                               *Location must be sheetrock walls and drop ceiling.                                                        **Electrical power must be located within 4 feet of projector install location</t>
  </si>
  <si>
    <t>Formulas Updated 1/27/2016 11:11am ET By Ross K.</t>
  </si>
  <si>
    <t>Flat Day per tech day to install Aruba wireless system.  Install includes installation of Aruba Access Points up to (5) per tech day.  Cable runs are not included</t>
  </si>
  <si>
    <t>Flat Rate per tech day to install Ruckus wireless system.  Install includes installation of Aruba Access Points up to (5) per tech day.  Cable runs are not included</t>
  </si>
  <si>
    <t>Installation of  Networking Equipment</t>
  </si>
  <si>
    <t xml:space="preserve">CAT5 Cable run upto 295' </t>
  </si>
  <si>
    <t xml:space="preserve">CAT5 Plenum Cable run upto 295' </t>
  </si>
  <si>
    <t>CAT6 Cable run upto 295'</t>
  </si>
  <si>
    <t>CAT6 Plenum Cable run upto 295'</t>
  </si>
  <si>
    <t>Flat Day rate to add Spectrum/XT Analysis to Site Survey.</t>
  </si>
  <si>
    <t>Flat rate to install a Digital Display up to a 36" screen size.</t>
  </si>
  <si>
    <t>Installation includes all travel, labor, materials (excluding mount), 1 cable run CAT5 upto 50', connection to media device, testing and verification.</t>
  </si>
  <si>
    <t>Flat rate to install a Digital Display up to a 48" screen size.</t>
  </si>
  <si>
    <t>Flat rate to install a Digital Display up to a 70" screen size.</t>
  </si>
  <si>
    <t>Flat Day rate per technician to perform a onsite wireless installation, up to 5 AP's per day, cable runs not included</t>
  </si>
  <si>
    <t>White Glove Printer Install up to 40 pounds</t>
  </si>
  <si>
    <t>White Glove Printer Install 41-80 lbs.</t>
  </si>
  <si>
    <t>Unbox printer and remove packaging materials, hook up to PC, install printer driver software, show how to use printer and print test page, configure for scanning and fax, network set-up, set-up for shared drive</t>
  </si>
  <si>
    <t>Flate rate to install up to (1) 80 inch display.  Install includes up to a 50' CAT 5 cable run, all travel.  Mount isn't included</t>
  </si>
  <si>
    <t>Flat rate to install a Digital Display up to a 80" screen size.</t>
  </si>
  <si>
    <t>Aerohive</t>
  </si>
  <si>
    <t>Note pricing is valid 8-5 standard business hours, after hours charges available, contact fieldservices@synnex.com</t>
  </si>
  <si>
    <t>Installation of a single (1) Aruba Access Point and cable</t>
  </si>
  <si>
    <t>Installation and configuration of Aruba Controller</t>
  </si>
  <si>
    <t>Installation and configuration of an Aruba controller.  Basic configuration will consist of: Customer provided SSDI names, security schemes and VLANS.  Up to 3 SSID's Load current firmware for contgroller and AP's Namaing of APs per customer provided infromation.  Network services configured (Radius, DHCP, DNS)  1 engineer for 1 business hour</t>
  </si>
  <si>
    <t>Installation of a single (1) Aruba Access Point in the specified location on a customer provided floor plan up to 12' from the floor.  Installation of (1) Cat 6 cable up to 250', terminate at both ends, label, and test 1 engineer onsite for 2 business hours</t>
  </si>
  <si>
    <t>Installation of a single (1) Ruckus Access Point and cable</t>
  </si>
  <si>
    <t>Installation of a single (1) Ruckus Access Point in the specified location on a customer provided floor plan up to 12' from the floor.  Installation of (1) Cat 6 cable up to 250', terminate at both ends, label, and test 1 engineer onsite for 2 business hours</t>
  </si>
  <si>
    <t>Installation and configuration of Ruckus Controller</t>
  </si>
  <si>
    <t>Installation and configuration of an Ruckus controller.  Basic configuration will consist of: Customer provided SSDI names, security schemes and VLANS.  Up to 3 SSID's Load current firmware for contgroller and AP's Namaing of APs per customer provided infromation.  Network services configured (Radius, DHCP, DNS)  1 engineer for 1 business hour</t>
  </si>
  <si>
    <t>Installation and configuration of  Controller</t>
  </si>
  <si>
    <t>Installation and configuration of an  controller.  Basic configuration will consist of: Customer provided SSDI names, security schemes and VLANS.  Up to 3 SSID's Load current firmware for contgroller and AP's Namaing of APs per customer provided infromation.  Network services configured (Radius, DHCP, DNS)  1 engineer for 1 business hour</t>
  </si>
  <si>
    <t>Installation of a single (1)  Access Point in the specified location on a customer provided floor plan up to 12' from the floor.  Installation of (1) Cat 6 cable up to 250', terminate at both ends, label, and test 1 engineer onsite for 2 business hours</t>
  </si>
  <si>
    <t>Installation of a single (1)  Access Point and cable</t>
  </si>
  <si>
    <t>Installation and configuration of  Aerohive Controller</t>
  </si>
  <si>
    <t>Installation of a single (1)  Aerohive Access Point and cable</t>
  </si>
  <si>
    <t>Installation of a single (1)  Aerohive Access Point in the specified location on a customer provided floor plan up to 12' from the floor.  Installation of (1) Cat 6 cable up to 250', terminate at both ends, label, and test 1 engineer onsite for 2 business hours</t>
  </si>
  <si>
    <t>Physical Security</t>
  </si>
  <si>
    <t>Chromebook Placement in Charging Cart</t>
  </si>
  <si>
    <t>Technician(s) will arrive onsite to unbox up to 30 Chromebooks and place in cart.  Technican(s) will install all power cables and perform wire management in the cart.  Technician(s) will plug cart in and confirm all Chromebooks are powered on and charging</t>
  </si>
  <si>
    <t>Flat Day per tech day to install Aerohive wireless system.  Install includes installation of Aerohive Access Points up to (5) per tech day.  Cable runs are not included</t>
  </si>
  <si>
    <t>Flat Day rate for technician to perform an AIR MAGNET onsite Aerohive wireless assessment, average daily site is 120k square feet.</t>
  </si>
  <si>
    <t>Flat Day rate to survey and install Aerohive wireless system. Facility must be 30k sq. feet or less to qualify.</t>
  </si>
  <si>
    <t>Flat Day rate to add Spectrum/XT Analysis to Aerohive Site Survey.</t>
  </si>
  <si>
    <t>Flat Day rate for technician to perform an AIR MAGNET onsite wireless assessment, average daily site is 120k square feet.</t>
  </si>
  <si>
    <t>Cisco</t>
  </si>
  <si>
    <t>Flat Day per tech day to install Cisco wireless system.  Install includes installation of Cisco Access Points up to (5) per tech day.  Cable runs are not included</t>
  </si>
  <si>
    <t>Flat Day rate for technician to perform an AIR MAGNET onsite Cisco wireless assessment, average daily site is 120k square feet.</t>
  </si>
  <si>
    <t>Flat Day rate to add Spectrum/XT Analysis to Cisco Site Survey.</t>
  </si>
  <si>
    <t>Provides Customer with basic AirWave implementation, Network Discovery, and demonstrates reporting.  Typically 2 day duration, done remotely</t>
  </si>
  <si>
    <t>Advanced Airwave Implementation - Remote</t>
  </si>
  <si>
    <t>Basic Airwave Implementation - Remote</t>
  </si>
  <si>
    <t>Provides customer with advanced AirWave Implementation, Network Discovery, and demonstrates reporting.  Typically 4 day duration, done remotely.</t>
  </si>
  <si>
    <t>Flat Rate -Basic install of a Digital Display up to 36"</t>
  </si>
  <si>
    <t>Flat Rate - Basic install of a Digital Display up to 48"</t>
  </si>
  <si>
    <t>Flat Rate - Basic install of a Digital Display up to 70"</t>
  </si>
  <si>
    <t>Flat Rate -Basic install of a Samsung Digital Display up to 36"</t>
  </si>
  <si>
    <t>Flat Rate - Basic install of a Samsung Digital Display up to 48"</t>
  </si>
  <si>
    <t>Flat Rate - Basic install of a Samsung Digital Display up to 70"</t>
  </si>
  <si>
    <t xml:space="preserve">Flat rate to install up to a 48" display. Install provided mount hang TV and plug in. No cabling, cable management or connection to media player. Clean all debris from work area. </t>
  </si>
  <si>
    <t xml:space="preserve">Flat rate to install up to a 70" display. Install provided mount, hang TV and plug in. No cabling, cable management or connection to media player. Clean all debris from work area.  </t>
  </si>
  <si>
    <t xml:space="preserve">Flat rate to install up to a 48" Samsung display. Install provided mount hang TV and plug in. No cabling, cable management or connection to media player. Clean all debris from work area. </t>
  </si>
  <si>
    <t xml:space="preserve">Flat rate to install up to a 70" Samsung display. Install provided mount, hang TV and plug in. No cabling, cable management or connection to media player. Clean all debris from work area.  </t>
  </si>
  <si>
    <t>Basic Printer Installation up to 40 lbs.</t>
  </si>
  <si>
    <t>Basic Printer Installation 41-80 lbs.</t>
  </si>
  <si>
    <t>Training</t>
  </si>
  <si>
    <t>Installation of 1-4 Security Cameras, cable runs included</t>
  </si>
  <si>
    <t>Flat fee for installation 1-4 cameras, cable runs included.  Assembly technician will arrive onsite to a SOW to perform unboxing, setup, mounting, and debris removal.  No IT services, installation only.  No materials included</t>
  </si>
  <si>
    <t>Flat fee for installation 4-8 cameras, cable runs included.  Assembly technician will arrive onsite to a SOW to perform unboxing, setup, mounting, and debris removal.  No IT services, installation only.  No materials included</t>
  </si>
  <si>
    <t>Flat fee for installation 8+ cameras, cable runs included.  Assembly technician will arrive onsite to a SOW to perform unboxing, setup, mounting, and debris removal.  No IT services, installation only.  No materials included</t>
  </si>
  <si>
    <t>Installation of 4-8 Security Cameras, cable runs included</t>
  </si>
  <si>
    <t>Level 2 Technician onsite for 4 hours to perform work as descripbed in SOW.  This can include unboxing of equipment, mounting to racks, and disposal of debris</t>
  </si>
  <si>
    <t>Level 2 Technician onsite for 2 hours to perform work as descripbed in SOW.  This can include unboxing of equipment, mounting to racks, and disposal of debris</t>
  </si>
  <si>
    <t>Advanced Smart Hands 2 hours- L2 Technician to perform SOW</t>
  </si>
  <si>
    <t>Advanced Smart Hands 4 hours - L2 Technician to perform SOW</t>
  </si>
  <si>
    <t>Smart Hands Technician Onsite One Full Day (8 hours) L1 Tech</t>
  </si>
  <si>
    <t>Smart HandsTechnician Onsite Half Day (4 hours) L1 Tech</t>
  </si>
  <si>
    <t>A half day (4 hours) Smart Hands, technician to site to preform a prearranged SOW to be provided prior to dispatch by customer</t>
  </si>
  <si>
    <t xml:space="preserve">A full day (8 hours) Smart Hands, technician to site to preform a prearranged SOW to be provided prior to dispatch by customer. </t>
  </si>
  <si>
    <t>Smart Hands Technician Onsite 2 Hours L1 Tech</t>
  </si>
  <si>
    <t xml:space="preserve">2 Hours Smart Hands, L1 technician to site to preform a prearranged SOW to be provided prior to dispatch by customer. </t>
  </si>
  <si>
    <t>Basic Clearpass Implementation - Remote</t>
  </si>
  <si>
    <t>Clearpass Advanced Implementation plus additional module - Remote</t>
  </si>
  <si>
    <t>Provides customer with basic ClearPas implementation and demonstrates policy configuration and reporting plus one additional module (Guest, Onboard, OnGuard) and demonstrates policy configuration and reporting 5 days</t>
  </si>
  <si>
    <t>Provides customer with basic ClearPas implementation and demonstrates policy configuration and reporting 2 days</t>
  </si>
  <si>
    <t>Advanced Smart Hands 8 hours - L2 Technician to perform SOW</t>
  </si>
  <si>
    <t>Level 2 Technician onsite for 8 hours to perform work as descripbed in SOW.  This can include unboxing of equipment, mounting to racks, and disposal of debris</t>
  </si>
  <si>
    <t>Printer Install 81lb - 150lbs</t>
  </si>
  <si>
    <t>Unbox printer and remove packaging materials, hook up to PC, install printer driver software, show how to use printer and print test page, configure for scanning and fax, network set-up, set-up for shared drive. Printer weight 81lb-150lbs</t>
  </si>
  <si>
    <t>Unbox printer and remove packaging materials, hook up to PC, install printer driver software, show how to use printer and print test page, configure for scanning and fax, network set-up, set-up for shared drive 151lb-275lb</t>
  </si>
  <si>
    <t>Printer Install 151lb-275lb</t>
  </si>
  <si>
    <t>Installation of 8+ Security Cameras, per camera, cable runs included</t>
  </si>
  <si>
    <t>Installation and configuration of an  Aerohive controller.  Basic configuration will consist of: Customer provided SSDI names, security schemes and VLANS.  Up to 3 SSID's Load current firmware for controller and AP's Naming of APs per customer provided information.  Network services configured (Radius, DHCP, DNS)  1 engineer for 1 business hour</t>
  </si>
  <si>
    <t xml:space="preserve">Flat rate to install up to a 36" Samsung display. Install provided mount hang TV and plug in. No cabling, cable management or connection to media player. Clean all debris from work area. </t>
  </si>
  <si>
    <t xml:space="preserve">Flat rate to install up to a 36" display. Install provided mount hang TV and plug in. No cabling, cable management or connection to media player. Clean all debris from work area. </t>
  </si>
  <si>
    <t>Adv Smart Hands</t>
  </si>
  <si>
    <t>Install Services</t>
  </si>
  <si>
    <t>Printer Install Services</t>
  </si>
  <si>
    <t>Adv Signage Install</t>
  </si>
  <si>
    <t>Basic Signage</t>
  </si>
  <si>
    <t>Chromebook</t>
  </si>
  <si>
    <t>Print Head</t>
  </si>
  <si>
    <t>ZEBRA ZT200 SERIES 203 PRINTHEAD</t>
  </si>
  <si>
    <t>ZEBRA ZT200 SERIES 300 PRINTHEAD</t>
  </si>
  <si>
    <t>ZEBRA ZE500-4 RH/LH 300 PRINTHEAD</t>
  </si>
  <si>
    <t>ZEBRA ZE500-4 RH/LH 203 PRINTHEAD</t>
  </si>
  <si>
    <t>ZEBRA 105SL PLUS (203DPI) 203 PRINTHEAD</t>
  </si>
  <si>
    <t>ZEBRA 105SL PLUS (300DPI) 300 PRINTHEAD</t>
  </si>
  <si>
    <t>ZEBRA ZT410 (203DPI) 203 PRINTHEAD</t>
  </si>
  <si>
    <t>ZEBRA ZT410 (300DPI) 300 PRINTHEAD</t>
  </si>
  <si>
    <t>ZEBRA ZT410 (600DPI) 600 PRINTHEAD</t>
  </si>
  <si>
    <t>ZEBRA ZT420 (203DPI) 203 PRINTHEAD</t>
  </si>
  <si>
    <t>ZEBRA ZT420 (300DPI) 300 PRINTHEAD</t>
  </si>
  <si>
    <t>ZEBRA P310 / P320 / P420 / P520 / P720</t>
  </si>
  <si>
    <t>ZEBRA P330I / P330M / P430I 203</t>
  </si>
  <si>
    <t>ZEBRA P630I / P640I 203 PRINTHEAD</t>
  </si>
  <si>
    <t>ZEBRA ZXP SERIES 8 203 PRINTHEAD</t>
  </si>
  <si>
    <t>ZEBRA P110M 203 PRINTHEAD</t>
  </si>
  <si>
    <t>ZEBRA P100I/P110I/P120 203 PRINTHEAD</t>
  </si>
  <si>
    <t>ZEBRA 105SL 300 PRINTHEAD</t>
  </si>
  <si>
    <t>ZEBRA 110XIIIIPLUS 300 PRINTHEAD</t>
  </si>
  <si>
    <t>ZEBRA 110PAX3 RH 300 PRINTHEAD</t>
  </si>
  <si>
    <t>ZEBRA 170XIIII/III PLUS,170PAX3/4 300</t>
  </si>
  <si>
    <t>ZEBRA 90XI / 90XILL / 90XILLL / Z91 300</t>
  </si>
  <si>
    <t>ZEBRA 110PAX4 RH 300 PRINTHEAD</t>
  </si>
  <si>
    <t>ZEBRA 110PAX4 LH 300 PRINTHEAD</t>
  </si>
  <si>
    <t>ZEBRA Z4M / Z4M+ 300 PRINTHEAD</t>
  </si>
  <si>
    <t>ZEBRA ZM400 (203DPI) 203 PRINTHEAD</t>
  </si>
  <si>
    <t>ZEBRA ZM400 (300DPI) 300 PRINTHEAD</t>
  </si>
  <si>
    <t>ZEBRA ZM600 (203DPI) 203 PRINTHEAD</t>
  </si>
  <si>
    <t>ZEBRA ZM600 (300DPI) 300 PRINTHEAD</t>
  </si>
  <si>
    <t>ZEBRA TLP3842 / TLP384Z 300 PRINTHEAD</t>
  </si>
  <si>
    <t>ZEBRA 220XILL/III/III PLUS 203 PRINTHEAD</t>
  </si>
  <si>
    <t>ZEBRA 105SL (203DPI) 203 PRINTHEAD</t>
  </si>
  <si>
    <t>ZEBRA 105SL (300DPI) 300 PRINTHEAD</t>
  </si>
  <si>
    <t>ZEBRA 160S 203 PRINTHEAD</t>
  </si>
  <si>
    <t>ZEBRA 110XILLL PLUS 203 PRINTHEAD</t>
  </si>
  <si>
    <t>ZEBRA 110XILLL PLUS 300 PRINTHEAD</t>
  </si>
  <si>
    <t>ZEBRA S4M (203DPI) 203 PRINTHEAD</t>
  </si>
  <si>
    <t>ZEBRA S4M (300DPI) 300 PRINTHEAD</t>
  </si>
  <si>
    <t>ZEBRA S600 203 PRINTHEAD</t>
  </si>
  <si>
    <t>ZEBRA 170XIIII/III PLUS,170PAX2/3/4 300</t>
  </si>
  <si>
    <t>ZEBRA 220XIIIIPLUS 300 PRINTHEAD</t>
  </si>
  <si>
    <t>ZEBRA 90XILL / 96XILLL / 110XILLL PLUS</t>
  </si>
  <si>
    <t>ZEBRA 140XILL/III/III PLUS 203 PRINTHEAD</t>
  </si>
  <si>
    <t>ZEBRA 110PAX4 RH-LH / R110PAX4 203</t>
  </si>
  <si>
    <t>ZEBRA 110PAX4 RH / R110PAX4 RH 300</t>
  </si>
  <si>
    <t>ZEBRA 110PAX4 LH / R110PAX4 LH 300</t>
  </si>
  <si>
    <t>ZEBRA Z4M / Z4M+ / Z4000 203 PRINTHEAD</t>
  </si>
  <si>
    <t>ZEBRA Z4M / Z4M+ / Z4000 300 PRINTHEAD</t>
  </si>
  <si>
    <t>ZEBRA Z6M / Z6M+ / Z6000 203 PRINTHEAD</t>
  </si>
  <si>
    <t>ZEBRA Z6M / Z6M+ / Z6000 300 PRINTHEAD</t>
  </si>
  <si>
    <t>ZEBRA 110XI4 (203DPI) 203 PRINTHEAD</t>
  </si>
  <si>
    <t>ZEBRA 110XI4 (300DPI) 300 PRINTHEAD</t>
  </si>
  <si>
    <t>ZEBRA 110XI4 (600DPI) 600 PRINTHEAD</t>
  </si>
  <si>
    <t>ZEBRA 140XI4 203 PRINTHEAD</t>
  </si>
  <si>
    <t>ZEBRA 170XI4 (203DPI) 203 PRINTHEAD</t>
  </si>
  <si>
    <t>ZEBRA 170XI4 (300DPI) 300 PRINTHEAD</t>
  </si>
  <si>
    <t>ZEBRA 220XI4 (203DPI) 203 PRINTHEAD</t>
  </si>
  <si>
    <t>ZEBRA 220XI4 (300DPI) 300 PRINTHEAD</t>
  </si>
  <si>
    <t>ZEBRA ZXP SERIES 3 203 PRINTHEAD</t>
  </si>
  <si>
    <t>ZEBRA ZXP SERIES 7 203 PRINTHEAD</t>
  </si>
  <si>
    <t>Zebra</t>
  </si>
  <si>
    <t>Tec</t>
  </si>
  <si>
    <t>TEC-0TSBC0117001F</t>
  </si>
  <si>
    <t>TEC-0TSBC0117201F</t>
  </si>
  <si>
    <t>TEC-7FM01584100</t>
  </si>
  <si>
    <t>TEC-7FM03784000</t>
  </si>
  <si>
    <t>TEC-7FM03785000</t>
  </si>
  <si>
    <t>TEC-FMBC0102003</t>
  </si>
  <si>
    <t>TEC B-EX4T1 TYPE 1 200 PRINTHEAD</t>
  </si>
  <si>
    <t>TEC B-EX4T1 TYPE 1 300 PRINTHEAD</t>
  </si>
  <si>
    <t>TEC B-SX6T 300 PRINTHEAD</t>
  </si>
  <si>
    <t>TEC B-EV4 D/T 200DPI 200 PRINTHEAD</t>
  </si>
  <si>
    <t>TEC B-EV4 D/T 300DPI 300 PRINTHEAD</t>
  </si>
  <si>
    <t>TEC B-852 300 PRINTHEAD</t>
  </si>
  <si>
    <t>SATO HT200E 203 DPI PRINTHEAD</t>
  </si>
  <si>
    <t>SATO XL400E 203 DPI PRINTHEAD</t>
  </si>
  <si>
    <t>SATO M8465SE 305 DPI PRINTHEAD</t>
  </si>
  <si>
    <t>SATO CL608 / CL608E 203 DPI PRINTHEAD</t>
  </si>
  <si>
    <t>SATO CL612 / CL612E 305 DPI PRINTHEAD</t>
  </si>
  <si>
    <t>SATO CL408 / CL408E 203 DPI PRINTHEAD</t>
  </si>
  <si>
    <t>SATO MB400 203 DPI PRINTHEAD</t>
  </si>
  <si>
    <t>SATO CL412E 305 DPI PRINTHEAD</t>
  </si>
  <si>
    <t>SATO M8480S / M8485S / M8485SE 203 DPI</t>
  </si>
  <si>
    <t>SATO M8459S / M8459SE 203 DPI PRINTHEAD</t>
  </si>
  <si>
    <t>SATO M8400RV / M8400RVE 203 DPI</t>
  </si>
  <si>
    <t>SATO CL412 305 DPI PRINTHEAD</t>
  </si>
  <si>
    <t>SATO MB200/200I 203 DPI PRINTHEAD</t>
  </si>
  <si>
    <t>SATO M5900 / M5900RV 203 DPI PRINTHEAD</t>
  </si>
  <si>
    <t>SATO M10E 305 DPI PRINTHEAD</t>
  </si>
  <si>
    <t>SATO XL400 203 DPI PRINTHEAD</t>
  </si>
  <si>
    <t>SATO XL410 305 DPI PRINTHEAD</t>
  </si>
  <si>
    <t>SATO D508 203 DPI PRINTHEAD</t>
  </si>
  <si>
    <t>SATO MB201I 203 DPI PRINTHEAD</t>
  </si>
  <si>
    <t>SATO LT408 203 DPI PRINTHEAD</t>
  </si>
  <si>
    <t>SATO S8408 203 DPI PRINTHEAD</t>
  </si>
  <si>
    <t>SATO S8412 305 DPI PRINTHEAD</t>
  </si>
  <si>
    <t>SATO S8424 609 DPI PRINTHEAD</t>
  </si>
  <si>
    <t>SATO CT412I DT 305 DPI PRINTHEAD</t>
  </si>
  <si>
    <t>SATO MB400I 203 DPI PRINTHEAD</t>
  </si>
  <si>
    <t>SATO MB410I 305 DPI PRINTHEAD</t>
  </si>
  <si>
    <t>SATO GL408E 203 DPI PRINTHEAD</t>
  </si>
  <si>
    <t>SATO GL412E 305 DPI PRINTHEAD</t>
  </si>
  <si>
    <t>SATO CT408I 203 DPI PRINTHEAD</t>
  </si>
  <si>
    <t>SATO CT412I TT 305 DPI PRINTHEAD</t>
  </si>
  <si>
    <t>SATO CT424I TT 609 DPI PRINTHEAD</t>
  </si>
  <si>
    <t>SATO LM412E 305 DPI PRINTHEAD</t>
  </si>
  <si>
    <t>SATO LM408E 203 DPI PRINTHEAD</t>
  </si>
  <si>
    <t>SATO CT424I DT 609 DPI PRINTHEAD</t>
  </si>
  <si>
    <t>SATO CG208 TT 203 DPI PRINTHEAD</t>
  </si>
  <si>
    <t>SATO CG212 TT 305 DPI PRINTHEAD</t>
  </si>
  <si>
    <t>SATO CG208 DT 203 DPI PRINTHEAD</t>
  </si>
  <si>
    <t>SATO CG212 DT 305 DPI PRINTHEAD</t>
  </si>
  <si>
    <t>SATO TG308 203 DPI PRINTHEAD</t>
  </si>
  <si>
    <t>SATO TG312 305 DPI PRINTHEAD</t>
  </si>
  <si>
    <t>SATO CG408 TT 203 DPI PRINTHEAD</t>
  </si>
  <si>
    <t>SATO CG412 TT 305 DPI PRINTHEAD</t>
  </si>
  <si>
    <t>SATO CG408 DT 203 DPI PRINTHEAD</t>
  </si>
  <si>
    <t>SATO CG412 DT 305 DPI PRINTHEAD</t>
  </si>
  <si>
    <t>SATO TH208 203 DPI PRINTHEAD</t>
  </si>
  <si>
    <t>SATO S8408-EX (203DPI) 203 DPI PRINTHEAD</t>
  </si>
  <si>
    <t>SATO S8412-EX (305DPI) 305 DPI PRINTHEAD</t>
  </si>
  <si>
    <t>SATO S8424-EX (609DPI) 609 DPI PRINTHEAD</t>
  </si>
  <si>
    <t>SATO CL408NX 203 DPI PRINTHEAD</t>
  </si>
  <si>
    <t>SATO CL412NX 305 DPI PRINTHEAD</t>
  </si>
  <si>
    <t>SATO CL424NX 609 DPI PRINTHEAD</t>
  </si>
  <si>
    <t>SATO CL6NX (203DPI) 203 DPI PRINTHEAD</t>
  </si>
  <si>
    <t>SATO CL6NX (305DPI) 305 DPI PRINTHEAD</t>
  </si>
  <si>
    <t>SATO CT400 203 DPI PRINTHEAD</t>
  </si>
  <si>
    <t>SATO CT410 305 DPI PRINTHEAD</t>
  </si>
  <si>
    <t>SATO GT408E 203 DPI PRINTHEAD</t>
  </si>
  <si>
    <t>SATO GT412E 305 DPI PRINTHEAD</t>
  </si>
  <si>
    <t>SATO GT424E 609 DPI PRINTHEAD</t>
  </si>
  <si>
    <t>SATO M84 PRO (203DPI) 203 DPI PRINTHEAD</t>
  </si>
  <si>
    <t>SATO M84 PRO (305DPI) 305 DPI PRINTHEAD</t>
  </si>
  <si>
    <t>SATO M84 PRO (609DPI) 609 DPI PRINTHEAD</t>
  </si>
  <si>
    <t>Sato</t>
  </si>
  <si>
    <t>Datamax</t>
  </si>
  <si>
    <t>DATAMAX W-8306,A-8310 300DPI PRINTHEAD</t>
  </si>
  <si>
    <t>DATAMAXW-6208,A-6212,TITAN 6200 203DPI</t>
  </si>
  <si>
    <t>DATAMAX ST-3210,SV-3210 203 DPI</t>
  </si>
  <si>
    <t>DATAMAX I-4206,I-4208,I-4212,A-4212 203</t>
  </si>
  <si>
    <t>DATAMAX W-6308,A-6310 300DPI PRINTHEAD</t>
  </si>
  <si>
    <t>DATAMAX I-4406,A-4408 400 DPI PRINTHEAD</t>
  </si>
  <si>
    <t>DATAMAX I-4604,A-4608600 DPI PRINTHEAD</t>
  </si>
  <si>
    <t>DATAMAX M-4206,M-4208 203DPI PRINTHEAD</t>
  </si>
  <si>
    <t>DATAMAX M-4306 300 DPI PRINTHEAD</t>
  </si>
  <si>
    <t>DATAMAX H-8308 300 DPI PRINTHEAD</t>
  </si>
  <si>
    <t>DATAMAX H-4212,A-4212 MARK II 203DPI</t>
  </si>
  <si>
    <t>DATAMAX H-4310 300DPI PRINTHEAD</t>
  </si>
  <si>
    <t>DATAMAX H-4408 400 DPI PRINTHEAD</t>
  </si>
  <si>
    <t>DATAMAX H-4606 600DPI PRINTHEAD</t>
  </si>
  <si>
    <t>DATAMAX H-6210 203 DPI PRINTHEAD</t>
  </si>
  <si>
    <t>DATAMAX H-6308/6310 300DPI PRINTHEAD</t>
  </si>
  <si>
    <t>DATAMAX M-4210 MARK II 203DPI PRINTHEAD</t>
  </si>
  <si>
    <t>DATAMAX M-4206 MARK II 203DPI PRINTHEAD</t>
  </si>
  <si>
    <t>I-4206 (PRE-MAY 2001)</t>
  </si>
  <si>
    <t>DATAMAX M-4308 300DPI PRINTHEAD</t>
  </si>
  <si>
    <t>DATAMAX MP COMPACT4 / MOBILE MARK II 200</t>
  </si>
  <si>
    <t>DATAMAX I-4212E MARK II 203DPI PRINTHEAD</t>
  </si>
  <si>
    <t>DATAMAX I-4310 MARK II 300DPI PRINTHEAD</t>
  </si>
  <si>
    <t>INTERMEC PF8D/T 203 DPI PRINTHEAD</t>
  </si>
  <si>
    <t>INTERMEC PF8T 300 DPI PRINTHEAD</t>
  </si>
  <si>
    <t>INTERMEC 3400,3400 A/B 203 DPI PRINTHEAD</t>
  </si>
  <si>
    <t>INTERMEC 4400 203 DPI PRINTHEAD</t>
  </si>
  <si>
    <t>INTERMEC 3440,4440 406 DPI PRINTHEAD</t>
  </si>
  <si>
    <t>INTERMEC 501,501E 300 DPI PRINTHEAD</t>
  </si>
  <si>
    <t>INTERMEC 501,501E 203 DPI PRINTHEAD</t>
  </si>
  <si>
    <t>INTERMEC 501XP 300 DPI PRINTHEAD</t>
  </si>
  <si>
    <t>INTERMEC 601XP 300 DPI PRINTHEAD</t>
  </si>
  <si>
    <t>INTERMEC PF2I 203 DPI PRINTHEAD</t>
  </si>
  <si>
    <t>INTERMEC PF4I,PM4I 203 DPI PRINTHEAD</t>
  </si>
  <si>
    <t>INTERMEC PF4I,PM4I 300 DPI PRINTHEAD</t>
  </si>
  <si>
    <t>INTERMEC PM4I 300 DPI PRINTHEAD</t>
  </si>
  <si>
    <t>INTERMEC PX4I (203DPI) 203 DPI PRINTHEAD</t>
  </si>
  <si>
    <t>INTERMEC PX4I (300DPI) 300 DPI PRINTHEAD</t>
  </si>
  <si>
    <t>INTERMEC PX6I (203DPI) 203 DPI PRINTHEAD</t>
  </si>
  <si>
    <t>INTERMEC PX6I (300DPI) 300 DPI PRINTHEAD</t>
  </si>
  <si>
    <t>INTERMEC 301,E4 203 DPI PRINTHEAD</t>
  </si>
  <si>
    <t>INTERMEC PD41 (203DPI) 203 DPI PRINTHEAD</t>
  </si>
  <si>
    <t>INTERMEC PD41 (300DPI) 300 DPI PRINTHEAD</t>
  </si>
  <si>
    <t>INTERMEC PC23D 203 DPI PRINTHEAD</t>
  </si>
  <si>
    <t>INTERMEC PC23D 300 DPI PRINTHEAD</t>
  </si>
  <si>
    <t>INTERMEC PC43D,PC43T 300 DPI PRINTHEAD</t>
  </si>
  <si>
    <t>INTERMEC PM43 (203DPI) 203 DPI PRINTHEAD</t>
  </si>
  <si>
    <t>INTERMEC PM43 (300DPI) 300 DPI PRINTHEAD</t>
  </si>
  <si>
    <t>INTERMEC PM43 (406DPI) 406 DPI PRINTHEAD</t>
  </si>
  <si>
    <t>INTERMEC PX4I (406DPI) 406 DPI PRINTHEAD</t>
  </si>
  <si>
    <t>Intermec</t>
  </si>
  <si>
    <t>Security</t>
  </si>
  <si>
    <t>External Vulnerability Assessment</t>
  </si>
  <si>
    <t xml:space="preserve">Up to 20 external facing hosts / IP Addresses.  </t>
  </si>
  <si>
    <t>Internal Vulnerability Assessment</t>
  </si>
  <si>
    <t>Up to 500 Internal hosts / assets</t>
  </si>
  <si>
    <t>External Penetration Test</t>
  </si>
  <si>
    <t>Internal Penetration Test</t>
  </si>
  <si>
    <t>Web Application Penetration Testing</t>
  </si>
  <si>
    <t>1 USER ID Log in site – automated exploitation discovery methods, not manual.  Manual vulnerability validation methods to be used.</t>
  </si>
  <si>
    <t>E-mail phishing</t>
  </si>
  <si>
    <t>Up to 30 users.  Targeted campaign based on public intelligence gathering.  Report to provide insight in to phishing campaign success and public intelligence information.</t>
  </si>
  <si>
    <t>Furniture</t>
  </si>
  <si>
    <t>2 Monitor stand install with up to 3 mon</t>
  </si>
  <si>
    <t>Tech will: Install Monitor system on desk Place all monitors in stands Configure customer settings for screen settings Provide overview of monitor functions Dispose of trash</t>
  </si>
  <si>
    <t>Monitor stand install purchase</t>
  </si>
  <si>
    <t>Must be purchased with 4743822 3+ each additional Tech will: Install Monitor system on desk Place all monitors in stands Configure customer settings for screen settings Provide overview of monitor functions Dispose of trash</t>
  </si>
  <si>
    <t>2 Sit Stand install up to 3 monitors</t>
  </si>
  <si>
    <t>Sit Stand install purchase w/</t>
  </si>
  <si>
    <t>Tech will: Install Monitor system on desk Place all monitors in stands Configure customer settings for screen settings Provide overview of monitor functions Dispose of trash Must be purchased with 4743825 3+ each additional</t>
  </si>
  <si>
    <t>Furniture install onsite 2 hours</t>
  </si>
  <si>
    <t>(2) technicians onsite up to 4 hours to assemble up to (10) 4 leg desktops or tables. Technicians will unbox and assemble desktop or table and place in customer location. Does not include securing to floor or wall.</t>
  </si>
  <si>
    <t>Furniture install onsite 4 hours</t>
  </si>
  <si>
    <t>Furniture install onsite 8 hours</t>
  </si>
  <si>
    <t xml:space="preserve">Desc (2) technicians onsite up to 8 hours to assemble up to (20) 4 leg desktops or tables. Technicians will unbox and assemble desktop or table and place in customer location. Does not include securing to floor or wall. </t>
  </si>
  <si>
    <t>Verizon</t>
  </si>
  <si>
    <t>4805268 </t>
  </si>
  <si>
    <t>1-5 Phone install</t>
  </si>
  <si>
    <t>Installation of 1-5 phones for Verizon One Talk. This is the base SKU and must be purchased for each One Talk install.</t>
  </si>
  <si>
    <t> 4805269</t>
  </si>
  <si>
    <t>Add phone</t>
  </si>
  <si>
    <t>Installation of additional phones over the base SKU. Base SKU must be purchased first.</t>
  </si>
  <si>
    <t> 4805271</t>
  </si>
  <si>
    <t>Configuration of One Talk</t>
  </si>
  <si>
    <t>Configure users, hunt groups and auto attendant in the customers Verizon One Talk portal. 3 hours</t>
  </si>
  <si>
    <t>4805272 </t>
  </si>
  <si>
    <t>One Talk Survey</t>
  </si>
  <si>
    <t>Onsite survey for Verizon One Talk installation. Technicians will determine that everything needed to deploy One Talk phones is in place. Cabling, network switches, power. This does not include checking QoS on switches/routers. </t>
  </si>
  <si>
    <t>Avaya IPO UpG from IPO 7 to 9/10</t>
  </si>
  <si>
    <t xml:space="preserve">Upgrade Includes 2 hours conference calls prior to upgrade 2 hours upgrade prep (Module verification, appropriate IPO service patches, load up-grade software based on IPO load) 4 hours cut-over 2 hours 1st day in-service support
Must be IPO 7 or later to IPO 9 or 10,  IPO already on 600v2 hardware  Pricing does not include installation/programming of any additional/new software features.  Per Site  Does Not include “ Data Networking” 
</t>
  </si>
  <si>
    <t>Avaya IPO UpG  Networking of sites</t>
  </si>
  <si>
    <t xml:space="preserve">IPO Functional Integration of multiple sites </t>
  </si>
  <si>
    <t>Training/Certs</t>
  </si>
  <si>
    <t>email fieldservices@synnex.com for all training and certification SKUs</t>
  </si>
  <si>
    <t>Staff Aug</t>
  </si>
  <si>
    <t>email fieldservices@synnex.com for all pricing</t>
  </si>
  <si>
    <t xml:space="preserve">Smartnet </t>
  </si>
  <si>
    <t>Smartnet</t>
  </si>
  <si>
    <t>Smartnet Alternative Maintenance Contracts - Keep Cisco honest with a free Cisco inventory audit. We can save upwards of 50% on your SMARTnet contract</t>
  </si>
  <si>
    <t>Recycle</t>
  </si>
  <si>
    <t xml:space="preserve">ITAD &amp; Recycling Program </t>
  </si>
  <si>
    <t xml:space="preserve">ITAD &amp; Recycling Program o Go to https://www.synnexcorp.com/us/fieldservices/ bottom of the page and fill in the information </t>
  </si>
  <si>
    <t>https://www.synnexcorp.com/us/fieldservices/</t>
  </si>
  <si>
    <t>fieldservices@synnex.com</t>
  </si>
  <si>
    <t>ITAD &amp; Recycle</t>
  </si>
  <si>
    <t>Please select vendor in 5c via dropdown box &amp; Filter by Sub Category</t>
  </si>
  <si>
    <t>Flat rate to install each additional unit of a 36inch display at the same location. SKU 4606761 must be ordered for the same physical address. See description of SKU 4606761 for details on Basic install.</t>
  </si>
  <si>
    <t>36inch Display Additional Displays must be purchased with 4606761</t>
  </si>
  <si>
    <t>Flat rate to install each additional unit of a 48INCH display at the same location. SKU 4606762 must be ordered for the same physical address. See description of SKU 4606762 for details on Basic Install</t>
  </si>
  <si>
    <t>48inch Display Additional Displays must be purchased with 4606762</t>
  </si>
  <si>
    <t>70inch Display Additional Displays must be purchased with 4606763</t>
  </si>
  <si>
    <t>Flat rate to install each additional unit of a 70INCH display at the same location. SKU 4606763 must be ordered for the same physical address. See description of SKU 4606763 for details on Basic Install.</t>
  </si>
  <si>
    <t>36inch Display Additional Displays must be purchased with 4279960</t>
  </si>
  <si>
    <t>Flat rate to install each additional unit of a 36INCH display at the same location. SKU 44279960 must be ordered for the same physical address. See description of SKU 4279960 for details on Advanced Install.</t>
  </si>
  <si>
    <t>48inch Display Additional Displays must be purchased with 4279961</t>
  </si>
  <si>
    <t>Flat rate to install each additional unit of a 48INCH display at the same location. SKU 4279961 must be ordered for the same physical address. See description of SKU 4279961 for details on Advanced Install.</t>
  </si>
  <si>
    <t>70inch Display Additional Displays must be purchased with 4279962</t>
  </si>
  <si>
    <t>Flat rate to install each additional unit of a 70INCH display at the same location. SKU 4279962 must be ordered for the same physical address. See description of SKU 4279962 for details on Advanced Install.</t>
  </si>
  <si>
    <t>40lbs basic printer install additional units must be purchased with 4606412</t>
  </si>
  <si>
    <t>Flat rate to install each additional unit of up to a 40 LBS printer at the same location. SKU 4606412 must be ordered for the same physical address. See description of SKU 4606412 for details on Basic Install.</t>
  </si>
  <si>
    <t>41-80lbs basic printer install additional units must be purchased with 4606413</t>
  </si>
  <si>
    <t>Flat rate to install each additional unit of up to a 80 LBS printer at the same location. SKU 4606413 must be ordered for the same physical address. See description of SKU 4606413 for details on Basic Install</t>
  </si>
  <si>
    <t>40lbs white glove printer install additional units must be purchased with 4501982</t>
  </si>
  <si>
    <t>Flat rate to install each additional unit of up to a 40 LBS printer at the same location. SKU 4501982 must be ordered for the same physical address. See description of SKU 4501982 for details on White Glove Install.</t>
  </si>
  <si>
    <t>41-80lbs white glove printer install additional units must be purchased with 4501983</t>
  </si>
  <si>
    <t>Flat rate to install each additional unit of up to a 80 LBS printer at the same location. SKU 4501983 must be ordered for the same physical address. See description of SKU 4501983 for details on White Glove Install.</t>
  </si>
  <si>
    <t>81-150lbs white glove printer install additional units must be purchased with 4501984</t>
  </si>
  <si>
    <t>Flat rate to install each additional unit of up to 150 LBS printer at the same location. SKU 4501984 must be ordered for the same physical address. See description of SKU 4501984 for details on White Glove Install.</t>
  </si>
  <si>
    <t>Flat rate to install each additional unit of up to a 275 LBS printer at the same location. SKU 4666563 must be ordered for the same physical address. See description of SKU 4666563 for details on White Glove Install.</t>
  </si>
  <si>
    <t>Printer Install 151lb-275lb white glove printer install additional units must be purchased with 4666563</t>
  </si>
  <si>
    <t xml:space="preserve">Basic installation of (1) projector up to 12 feet from floor each additional must be purchased with 4345855. </t>
  </si>
  <si>
    <t>Flat rate to install each additional projector at the same location. SKU 4345855 must be ordered for the same physical address. See description of SKU 4345855 for details on Basic Install.</t>
  </si>
  <si>
    <t>Flat rate to install each additional projector at the same location. SKU 4345856 must be ordered for the same physical address. See description of SKU 4345856 Advanced for details on Advanced Install.</t>
  </si>
  <si>
    <t xml:space="preserve">Advanced installation of (1) projector up to 12 feet from floor each additional must be purchased with 4345856. </t>
  </si>
  <si>
    <t>Cradlepoint</t>
  </si>
  <si>
    <t>Cellular Site Survey, Requires Questionnaire</t>
  </si>
  <si>
    <t>Base rate for up to 2 man hours, to survey 3 locations within a site to determine Cellular Carrier Coverage.  Includes Travel, Report.  Requires Questionnaire prior to order</t>
  </si>
  <si>
    <t>Basic Failover Router/Modem Install - Requires Questionnaire</t>
  </si>
  <si>
    <t>Base rate covers up to 2 hours onsite, travel, and coordination of job, no antenna will be installed, EU responsible for all hardware - requires questionnaire</t>
  </si>
  <si>
    <t>Failover Router/Modem Install w/Antenna - Requires Questionnaire</t>
  </si>
  <si>
    <t>Base rate covers up to 4 man hours, travel, coordination. Antenna installed on roof, no drilling, roof access, no wire fishing - requires questionnaire</t>
  </si>
  <si>
    <t>Advanced Failover Router/Modem Install w/Antenna on Roof - Requires Questionnaire</t>
  </si>
  <si>
    <t>Base rate covers up to 6 man hours, travel, coordination. Requires roof access, questionnaire, assumes no fishing of wire, no materials incl.</t>
  </si>
  <si>
    <t>Fleet Failover Router Install - Requires Questionnaire</t>
  </si>
  <si>
    <t>Base rate covers up to 2 man hours, travel, coordination. Roof must be steel, no fiberglass - requires questionnaire, 7 days notice</t>
  </si>
  <si>
    <t>Ixia</t>
  </si>
  <si>
    <t>Single Tap Inst Remote Assist</t>
  </si>
  <si>
    <t>Up to 1 hour remote assistance via phone or video for a single tap</t>
  </si>
  <si>
    <t>Remote Tap Inst Assist up to 3</t>
  </si>
  <si>
    <t>Up to 3 hours remote assistance via phone or video for up to three Taps</t>
  </si>
  <si>
    <t>WLAN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</si>
</sst>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11"/>
      <color rgb="FF9C6500"/>
      <name val="Calibri"/>
      <family val="2"/>
      <scheme val="minor"/>
    </font>
    <font>
      <sz val="11"/>
      <name val="Calibri"/>
      <family val="2"/>
      <scheme val="minor"/>
    </font>
    <font>
      <u/>
      <sz val="11"/>
      <color theme="10"/>
      <name val="Calibri"/>
      <family val="2"/>
      <scheme val="minor"/>
    </font>
    <font>
      <b/>
      <sz val="11"/>
      <color theme="4" tint="-0.249977111117893"/>
      <name val="Calibri"/>
      <family val="2"/>
      <scheme val="minor"/>
    </font>
    <font>
      <b/>
      <sz val="14"/>
      <color theme="1"/>
      <name val="Calibri"/>
      <family val="2"/>
      <scheme val="minor"/>
    </font>
    <font>
      <sz val="10"/>
      <color theme="1"/>
      <name val="Calibri"/>
      <family val="2"/>
      <scheme val="minor"/>
    </font>
    <font>
      <b/>
      <sz val="12"/>
      <color theme="4" tint="-0.249977111117893"/>
      <name val="Calibri"/>
      <family val="2"/>
      <scheme val="minor"/>
    </font>
    <font>
      <sz val="11"/>
      <color rgb="FF006100"/>
      <name val="Calibri"/>
      <family val="2"/>
      <scheme val="minor"/>
    </font>
    <font>
      <b/>
      <sz val="22"/>
      <color rgb="FFFF0000"/>
      <name val="Calibri"/>
      <family val="2"/>
      <scheme val="minor"/>
    </font>
    <font>
      <b/>
      <sz val="18"/>
      <color theme="4" tint="-0.249977111117893"/>
      <name val="Calibri"/>
      <family val="2"/>
      <scheme val="minor"/>
    </font>
    <font>
      <sz val="14"/>
      <color rgb="FFFF0000"/>
      <name val="Calibri"/>
      <family val="2"/>
      <scheme val="minor"/>
    </font>
    <font>
      <b/>
      <u/>
      <sz val="14"/>
      <color rgb="FFFF0000"/>
      <name val="Calibri"/>
      <family val="2"/>
      <scheme val="minor"/>
    </font>
    <font>
      <sz val="9"/>
      <color theme="1"/>
      <name val="Calibri"/>
      <family val="2"/>
      <scheme val="minor"/>
    </font>
    <font>
      <b/>
      <sz val="14"/>
      <color rgb="FFFF0000"/>
      <name val="Calibri"/>
      <family val="2"/>
      <scheme val="minor"/>
    </font>
    <font>
      <b/>
      <sz val="12"/>
      <color rgb="FFFF0000"/>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rgb="FFFFEB9C"/>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C6EFCE"/>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DFE7E7"/>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2" fillId="4" borderId="0" applyNumberFormat="0" applyBorder="0" applyAlignment="0" applyProtection="0"/>
    <xf numFmtId="0" fontId="4" fillId="0" borderId="0" applyNumberFormat="0" applyFill="0" applyBorder="0" applyAlignment="0" applyProtection="0"/>
    <xf numFmtId="0" fontId="9" fillId="12" borderId="0" applyNumberFormat="0" applyBorder="0" applyAlignment="0" applyProtection="0"/>
  </cellStyleXfs>
  <cellXfs count="104">
    <xf numFmtId="0" fontId="0" fillId="0" borderId="0" xfId="0"/>
    <xf numFmtId="0" fontId="0" fillId="2" borderId="1" xfId="0" applyFill="1" applyBorder="1" applyAlignment="1">
      <alignment horizontal="left" vertical="center" wrapText="1"/>
    </xf>
    <xf numFmtId="0" fontId="0" fillId="0" borderId="0" xfId="0" applyAlignment="1">
      <alignment vertical="center"/>
    </xf>
    <xf numFmtId="0" fontId="0" fillId="0" borderId="0" xfId="0" applyFill="1" applyBorder="1" applyAlignment="1"/>
    <xf numFmtId="0" fontId="5" fillId="0" borderId="0" xfId="0" applyFont="1" applyAlignment="1"/>
    <xf numFmtId="0" fontId="8" fillId="0" borderId="0" xfId="0" applyFont="1" applyAlignment="1">
      <alignment vertical="center"/>
    </xf>
    <xf numFmtId="0" fontId="1" fillId="7" borderId="1" xfId="0" applyFont="1" applyFill="1" applyBorder="1" applyAlignment="1">
      <alignment vertical="center"/>
    </xf>
    <xf numFmtId="0" fontId="1" fillId="6" borderId="1" xfId="0" applyFont="1" applyFill="1" applyBorder="1" applyAlignment="1">
      <alignment vertical="center"/>
    </xf>
    <xf numFmtId="0" fontId="1" fillId="10" borderId="0" xfId="0" applyFont="1" applyFill="1" applyAlignment="1">
      <alignment horizontal="center" vertical="center"/>
    </xf>
    <xf numFmtId="0" fontId="4" fillId="0" borderId="0" xfId="2" applyAlignment="1">
      <alignment horizontal="center" vertical="center"/>
    </xf>
    <xf numFmtId="0" fontId="1" fillId="8" borderId="1" xfId="0" applyFont="1" applyFill="1" applyBorder="1" applyAlignment="1">
      <alignment vertical="center"/>
    </xf>
    <xf numFmtId="0" fontId="1" fillId="8" borderId="5" xfId="0" applyFont="1" applyFill="1" applyBorder="1" applyAlignment="1">
      <alignment vertical="center"/>
    </xf>
    <xf numFmtId="0" fontId="0" fillId="7" borderId="5" xfId="0" applyFill="1" applyBorder="1" applyAlignment="1">
      <alignment vertical="center"/>
    </xf>
    <xf numFmtId="0" fontId="0" fillId="6" borderId="3" xfId="0" applyFill="1" applyBorder="1" applyAlignment="1">
      <alignment vertical="center"/>
    </xf>
    <xf numFmtId="0" fontId="0" fillId="10" borderId="5" xfId="0" applyFill="1" applyBorder="1" applyAlignment="1">
      <alignment vertical="center"/>
    </xf>
    <xf numFmtId="0" fontId="0" fillId="0" borderId="1" xfId="0" applyFill="1" applyBorder="1" applyAlignment="1">
      <alignment horizontal="left" vertical="center" wrapText="1"/>
    </xf>
    <xf numFmtId="0" fontId="0" fillId="7" borderId="6" xfId="0" applyFill="1" applyBorder="1" applyAlignment="1">
      <alignment vertical="center"/>
    </xf>
    <xf numFmtId="0" fontId="0" fillId="5" borderId="6" xfId="0" applyFill="1" applyBorder="1" applyAlignment="1">
      <alignment vertical="center"/>
    </xf>
    <xf numFmtId="0" fontId="0" fillId="0" borderId="1" xfId="0" applyBorder="1" applyAlignment="1">
      <alignment horizontal="left" vertical="center" wrapText="1"/>
    </xf>
    <xf numFmtId="0" fontId="0" fillId="7" borderId="4" xfId="0" applyFill="1" applyBorder="1" applyAlignment="1">
      <alignment vertical="center"/>
    </xf>
    <xf numFmtId="0" fontId="6" fillId="0" borderId="0" xfId="0" applyFont="1" applyAlignment="1">
      <alignment horizontal="center" vertical="center" shrinkToFit="1"/>
    </xf>
    <xf numFmtId="0" fontId="0" fillId="0" borderId="0" xfId="0" applyAlignment="1">
      <alignment vertical="center" shrinkToFit="1"/>
    </xf>
    <xf numFmtId="0" fontId="0" fillId="0" borderId="1" xfId="0" applyBorder="1" applyAlignment="1">
      <alignment horizontal="center" vertical="center" shrinkToFit="1"/>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1" fillId="7" borderId="1" xfId="0" applyFont="1" applyFill="1" applyBorder="1" applyAlignment="1">
      <alignment vertical="center" shrinkToFit="1"/>
    </xf>
    <xf numFmtId="0" fontId="0" fillId="5" borderId="3" xfId="0" applyFill="1" applyBorder="1" applyAlignment="1">
      <alignment vertical="center"/>
    </xf>
    <xf numFmtId="0" fontId="1" fillId="5" borderId="0" xfId="0" applyFont="1" applyFill="1" applyAlignment="1">
      <alignment vertical="center"/>
    </xf>
    <xf numFmtId="0" fontId="1" fillId="5" borderId="5" xfId="0" applyFont="1" applyFill="1" applyBorder="1" applyAlignment="1">
      <alignment vertical="center"/>
    </xf>
    <xf numFmtId="0" fontId="0" fillId="0" borderId="0" xfId="0" applyAlignment="1">
      <alignment horizontal="left" indent="1"/>
    </xf>
    <xf numFmtId="0" fontId="0" fillId="0" borderId="0" xfId="0" applyFill="1" applyBorder="1" applyAlignment="1">
      <alignment horizontal="left" indent="1"/>
    </xf>
    <xf numFmtId="0" fontId="0" fillId="0" borderId="0" xfId="0" applyFill="1" applyBorder="1"/>
    <xf numFmtId="0" fontId="0" fillId="0" borderId="0" xfId="0" applyFill="1"/>
    <xf numFmtId="0" fontId="2" fillId="0" borderId="0" xfId="1" applyFill="1" applyBorder="1" applyAlignment="1">
      <alignment horizontal="left" vertical="center" wrapText="1" indent="1"/>
    </xf>
    <xf numFmtId="0" fontId="1" fillId="0" borderId="0" xfId="0" applyFont="1" applyAlignment="1">
      <alignment vertical="center" shrinkToFit="1"/>
    </xf>
    <xf numFmtId="0" fontId="1" fillId="0" borderId="0" xfId="0" applyFont="1" applyAlignment="1">
      <alignment vertical="center"/>
    </xf>
    <xf numFmtId="0" fontId="6" fillId="0" borderId="0" xfId="0" applyFont="1" applyAlignment="1"/>
    <xf numFmtId="0" fontId="11" fillId="0" borderId="0" xfId="0" applyFont="1" applyAlignment="1">
      <alignment vertical="center"/>
    </xf>
    <xf numFmtId="0" fontId="2" fillId="4" borderId="7" xfId="1" applyBorder="1" applyAlignment="1" applyProtection="1">
      <alignment horizontal="left" indent="1"/>
      <protection hidden="1"/>
    </xf>
    <xf numFmtId="0" fontId="0" fillId="9" borderId="7" xfId="0" applyFill="1" applyBorder="1" applyAlignment="1" applyProtection="1">
      <protection locked="0"/>
    </xf>
    <xf numFmtId="0" fontId="2" fillId="0" borderId="0" xfId="1" applyFill="1" applyBorder="1" applyAlignment="1" applyProtection="1">
      <alignment horizontal="left" vertical="top" wrapText="1" indent="1"/>
      <protection hidden="1"/>
    </xf>
    <xf numFmtId="0" fontId="0" fillId="0" borderId="0" xfId="0" applyProtection="1"/>
    <xf numFmtId="0" fontId="0" fillId="0" borderId="0" xfId="0" applyFill="1" applyBorder="1" applyAlignment="1" applyProtection="1"/>
    <xf numFmtId="0" fontId="0" fillId="0" borderId="0" xfId="0" applyFill="1" applyProtection="1"/>
    <xf numFmtId="0" fontId="1" fillId="0" borderId="0" xfId="0" applyFont="1" applyBorder="1" applyAlignment="1">
      <alignment horizontal="center" vertical="center" wrapText="1"/>
    </xf>
    <xf numFmtId="0" fontId="3" fillId="0" borderId="0" xfId="0" applyFont="1" applyFill="1" applyBorder="1" applyAlignment="1">
      <alignment horizontal="center" vertical="center"/>
    </xf>
    <xf numFmtId="0" fontId="12" fillId="0" borderId="0" xfId="0" applyFont="1" applyFill="1" applyAlignment="1"/>
    <xf numFmtId="0" fontId="1" fillId="0"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xf numFmtId="0" fontId="0" fillId="0" borderId="0" xfId="0" applyBorder="1" applyAlignment="1">
      <alignment vertical="center" wrapText="1"/>
    </xf>
    <xf numFmtId="0" fontId="1" fillId="3"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applyAlignment="1">
      <alignment vertical="center" wrapText="1"/>
    </xf>
    <xf numFmtId="0" fontId="3" fillId="0" borderId="0" xfId="0" applyFont="1" applyFill="1" applyBorder="1" applyAlignment="1">
      <alignment vertical="center" wrapText="1"/>
    </xf>
    <xf numFmtId="0" fontId="0" fillId="2" borderId="0" xfId="0" applyFont="1" applyFill="1" applyBorder="1" applyAlignment="1">
      <alignment vertical="center" wrapText="1"/>
    </xf>
    <xf numFmtId="0" fontId="0" fillId="0" borderId="0" xfId="0" applyFill="1" applyBorder="1" applyAlignment="1">
      <alignment vertical="center" wrapText="1"/>
    </xf>
    <xf numFmtId="0" fontId="14" fillId="0" borderId="0" xfId="0" applyFont="1" applyFill="1" applyBorder="1" applyAlignment="1" applyProtection="1">
      <alignment vertical="center" wrapText="1"/>
      <protection hidden="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2" borderId="0" xfId="0" applyFont="1" applyFill="1" applyBorder="1" applyAlignment="1">
      <alignment horizontal="center" vertical="center" wrapText="1"/>
    </xf>
    <xf numFmtId="0" fontId="3" fillId="13" borderId="0"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15" borderId="0" xfId="0" applyFont="1" applyFill="1" applyBorder="1" applyAlignment="1">
      <alignment horizontal="center" vertical="center" wrapText="1"/>
    </xf>
    <xf numFmtId="0" fontId="3" fillId="16" borderId="0" xfId="0" applyFont="1" applyFill="1" applyBorder="1" applyAlignment="1">
      <alignment horizontal="center" vertical="center" wrapText="1"/>
    </xf>
    <xf numFmtId="0" fontId="4" fillId="0" borderId="0" xfId="2" applyFill="1" applyBorder="1" applyAlignment="1">
      <alignment horizontal="center" vertical="center" wrapText="1"/>
    </xf>
    <xf numFmtId="0" fontId="13" fillId="0" borderId="0" xfId="2" applyFont="1" applyFill="1" applyAlignment="1">
      <alignment vertical="center"/>
    </xf>
    <xf numFmtId="0" fontId="7" fillId="2" borderId="16" xfId="0" applyFont="1" applyFill="1" applyBorder="1" applyAlignment="1" applyProtection="1">
      <alignment horizontal="center" vertical="center" wrapText="1"/>
      <protection hidden="1"/>
    </xf>
    <xf numFmtId="0" fontId="7" fillId="2" borderId="14" xfId="0" applyFont="1" applyFill="1" applyBorder="1" applyAlignment="1" applyProtection="1">
      <alignment horizontal="center" vertical="center" wrapText="1"/>
      <protection hidden="1"/>
    </xf>
    <xf numFmtId="0" fontId="7" fillId="13" borderId="0" xfId="0" applyFont="1" applyFill="1" applyBorder="1" applyAlignment="1" applyProtection="1">
      <alignment horizontal="center" vertical="center" wrapText="1"/>
      <protection hidden="1"/>
    </xf>
    <xf numFmtId="0" fontId="7" fillId="2" borderId="18" xfId="0" applyFont="1" applyFill="1" applyBorder="1" applyAlignment="1" applyProtection="1">
      <alignment horizontal="center" vertical="center" wrapText="1"/>
      <protection hidden="1"/>
    </xf>
    <xf numFmtId="0" fontId="1" fillId="11" borderId="3" xfId="0" applyFont="1" applyFill="1" applyBorder="1" applyAlignment="1" applyProtection="1">
      <alignment horizontal="center" vertical="center"/>
      <protection hidden="1"/>
    </xf>
    <xf numFmtId="0" fontId="1" fillId="11" borderId="19" xfId="0" applyFont="1" applyFill="1" applyBorder="1" applyAlignment="1" applyProtection="1">
      <alignment horizontal="center" vertical="center"/>
      <protection hidden="1"/>
    </xf>
    <xf numFmtId="0" fontId="0" fillId="0" borderId="0" xfId="0" applyAlignment="1">
      <alignment horizontal="center" vertical="center"/>
    </xf>
    <xf numFmtId="0" fontId="0" fillId="0" borderId="0" xfId="0" applyAlignment="1">
      <alignment wrapText="1"/>
    </xf>
    <xf numFmtId="0" fontId="0" fillId="0" borderId="0" xfId="0" applyFont="1" applyAlignment="1">
      <alignment wrapText="1"/>
    </xf>
    <xf numFmtId="0" fontId="0" fillId="0" borderId="0" xfId="0" applyFont="1" applyFill="1"/>
    <xf numFmtId="0" fontId="2" fillId="4" borderId="11" xfId="1" applyBorder="1" applyAlignment="1" applyProtection="1">
      <alignment horizontal="left" vertical="top" wrapText="1" indent="1"/>
      <protection hidden="1"/>
    </xf>
    <xf numFmtId="0" fontId="2" fillId="4" borderId="12" xfId="1" applyBorder="1" applyAlignment="1" applyProtection="1">
      <alignment horizontal="left" vertical="top" wrapText="1" indent="1"/>
      <protection hidden="1"/>
    </xf>
    <xf numFmtId="0" fontId="2" fillId="4" borderId="13" xfId="1" applyBorder="1" applyAlignment="1" applyProtection="1">
      <alignment horizontal="left" vertical="top" wrapText="1" indent="1"/>
      <protection hidden="1"/>
    </xf>
    <xf numFmtId="0" fontId="7" fillId="2" borderId="14" xfId="0" applyFont="1" applyFill="1" applyBorder="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xf numFmtId="0" fontId="15" fillId="0" borderId="0" xfId="0" applyFont="1" applyAlignment="1">
      <alignment horizontal="center"/>
    </xf>
    <xf numFmtId="0" fontId="1" fillId="11" borderId="19" xfId="0" applyFont="1" applyFill="1" applyBorder="1" applyAlignment="1" applyProtection="1">
      <alignment horizontal="center" vertical="center"/>
      <protection hidden="1"/>
    </xf>
    <xf numFmtId="0" fontId="1" fillId="11" borderId="20" xfId="0" applyFont="1" applyFill="1" applyBorder="1" applyAlignment="1" applyProtection="1">
      <alignment horizontal="center" vertical="center"/>
      <protection hidden="1"/>
    </xf>
    <xf numFmtId="0" fontId="13" fillId="14" borderId="0" xfId="2" applyFont="1" applyFill="1" applyAlignment="1">
      <alignment horizontal="center" vertical="center"/>
    </xf>
    <xf numFmtId="0" fontId="13" fillId="14" borderId="15" xfId="2" applyFont="1" applyFill="1" applyBorder="1" applyAlignment="1">
      <alignment horizontal="center" vertical="center"/>
    </xf>
    <xf numFmtId="0" fontId="16" fillId="14" borderId="23" xfId="1" applyFont="1" applyFill="1" applyBorder="1" applyAlignment="1" applyProtection="1">
      <alignment horizontal="center" vertical="center" wrapText="1"/>
      <protection hidden="1"/>
    </xf>
    <xf numFmtId="0" fontId="16" fillId="14" borderId="0" xfId="1" applyFont="1" applyFill="1" applyBorder="1" applyAlignment="1" applyProtection="1">
      <alignment horizontal="center" vertical="center" wrapText="1"/>
      <protection hidden="1"/>
    </xf>
    <xf numFmtId="0" fontId="2" fillId="4" borderId="8" xfId="1" applyBorder="1" applyAlignment="1">
      <alignment horizontal="center" vertical="center"/>
    </xf>
    <xf numFmtId="0" fontId="2" fillId="4" borderId="9" xfId="1" applyBorder="1" applyAlignment="1">
      <alignment horizontal="center" vertical="center"/>
    </xf>
    <xf numFmtId="0" fontId="2" fillId="4" borderId="10" xfId="1" applyBorder="1" applyAlignment="1">
      <alignment horizontal="center" vertical="center"/>
    </xf>
    <xf numFmtId="0" fontId="2" fillId="4" borderId="11" xfId="1" applyBorder="1" applyAlignment="1">
      <alignment horizontal="center" vertical="center"/>
    </xf>
    <xf numFmtId="0" fontId="2" fillId="4" borderId="12" xfId="1" applyBorder="1" applyAlignment="1">
      <alignment horizontal="center" vertical="center"/>
    </xf>
    <xf numFmtId="0" fontId="2" fillId="4" borderId="13" xfId="1" applyBorder="1" applyAlignment="1">
      <alignment horizontal="center" vertical="center"/>
    </xf>
    <xf numFmtId="0" fontId="10" fillId="0" borderId="9" xfId="0" applyFont="1" applyBorder="1" applyAlignment="1">
      <alignment horizontal="center" vertical="center"/>
    </xf>
    <xf numFmtId="0" fontId="9" fillId="12" borderId="2" xfId="3" applyBorder="1" applyAlignment="1">
      <alignment horizontal="center" vertical="center"/>
    </xf>
    <xf numFmtId="0" fontId="9" fillId="12" borderId="21" xfId="3" applyBorder="1" applyAlignment="1">
      <alignment horizontal="center" vertical="center"/>
    </xf>
    <xf numFmtId="0" fontId="9" fillId="12" borderId="22" xfId="3" applyBorder="1" applyAlignment="1">
      <alignment horizontal="center" vertical="center"/>
    </xf>
  </cellXfs>
  <cellStyles count="4">
    <cellStyle name="Good" xfId="3" builtinId="26"/>
    <cellStyle name="Hyperlink" xfId="2" builtinId="8"/>
    <cellStyle name="Neutral" xfId="1" builtinId="2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304800</xdr:colOff>
      <xdr:row>33</xdr:row>
      <xdr:rowOff>0</xdr:rowOff>
    </xdr:from>
    <xdr:ext cx="844550" cy="633413"/>
    <xdr:sp macro="" textlink="">
      <xdr:nvSpPr>
        <xdr:cNvPr id="8" name="Picture 4" hidden="1">
          <a:extLst>
            <a:ext uri="{63B3BB69-23CF-44E3-9099-C40C66FF867C}">
              <a14:compatExt xmlns:a14="http://schemas.microsoft.com/office/drawing/2010/main" spid="_x0000_s32772"/>
            </a:ext>
            <a:ext uri="{FF2B5EF4-FFF2-40B4-BE49-F238E27FC236}">
              <a16:creationId xmlns:a16="http://schemas.microsoft.com/office/drawing/2014/main" id="{00000000-0008-0000-0000-000008000000}"/>
            </a:ext>
          </a:extLst>
        </xdr:cNvPr>
        <xdr:cNvSpPr/>
      </xdr:nvSpPr>
      <xdr:spPr bwMode="auto">
        <a:xfrm>
          <a:off x="304800" y="541337"/>
          <a:ext cx="844550" cy="6334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xdr:col>
      <xdr:colOff>298451</xdr:colOff>
      <xdr:row>33</xdr:row>
      <xdr:rowOff>0</xdr:rowOff>
    </xdr:from>
    <xdr:ext cx="846666" cy="635000"/>
    <xdr:sp macro="" textlink="">
      <xdr:nvSpPr>
        <xdr:cNvPr id="9" name="Picture 5" hidden="1">
          <a:extLst>
            <a:ext uri="{63B3BB69-23CF-44E3-9099-C40C66FF867C}">
              <a14:compatExt xmlns:a14="http://schemas.microsoft.com/office/drawing/2010/main" spid="_x0000_s32773"/>
            </a:ext>
            <a:ext uri="{FF2B5EF4-FFF2-40B4-BE49-F238E27FC236}">
              <a16:creationId xmlns:a16="http://schemas.microsoft.com/office/drawing/2014/main" id="{00000000-0008-0000-0000-000009000000}"/>
            </a:ext>
          </a:extLst>
        </xdr:cNvPr>
        <xdr:cNvSpPr/>
      </xdr:nvSpPr>
      <xdr:spPr bwMode="auto">
        <a:xfrm>
          <a:off x="298451" y="1470025"/>
          <a:ext cx="846666" cy="635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xdr:col>
      <xdr:colOff>304800</xdr:colOff>
      <xdr:row>33</xdr:row>
      <xdr:rowOff>0</xdr:rowOff>
    </xdr:from>
    <xdr:ext cx="838200" cy="628650"/>
    <xdr:sp macro="" textlink="">
      <xdr:nvSpPr>
        <xdr:cNvPr id="10" name="Picture 6" hidden="1">
          <a:extLst>
            <a:ext uri="{63B3BB69-23CF-44E3-9099-C40C66FF867C}">
              <a14:compatExt xmlns:a14="http://schemas.microsoft.com/office/drawing/2010/main" spid="_x0000_s32774"/>
            </a:ext>
            <a:ext uri="{FF2B5EF4-FFF2-40B4-BE49-F238E27FC236}">
              <a16:creationId xmlns:a16="http://schemas.microsoft.com/office/drawing/2014/main" id="{00000000-0008-0000-0000-00000A000000}"/>
            </a:ext>
          </a:extLst>
        </xdr:cNvPr>
        <xdr:cNvSpPr/>
      </xdr:nvSpPr>
      <xdr:spPr bwMode="auto">
        <a:xfrm>
          <a:off x="304800" y="2403475"/>
          <a:ext cx="838200" cy="628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editAs="oneCell">
    <xdr:from>
      <xdr:col>1</xdr:col>
      <xdr:colOff>306916</xdr:colOff>
      <xdr:row>0</xdr:row>
      <xdr:rowOff>222251</xdr:rowOff>
    </xdr:from>
    <xdr:to>
      <xdr:col>2</xdr:col>
      <xdr:colOff>1309909</xdr:colOff>
      <xdr:row>2</xdr:row>
      <xdr:rowOff>137661</xdr:rowOff>
    </xdr:to>
    <xdr:pic>
      <xdr:nvPicPr>
        <xdr:cNvPr id="6" name="Picture 5">
          <a:extLst>
            <a:ext uri="{FF2B5EF4-FFF2-40B4-BE49-F238E27FC236}">
              <a16:creationId xmlns:a16="http://schemas.microsoft.com/office/drawing/2014/main" id="{30F46F2A-4BEA-4E76-A8EF-612EFD62A7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6" y="222251"/>
          <a:ext cx="3003243" cy="6350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0</xdr:colOff>
      <xdr:row>1</xdr:row>
      <xdr:rowOff>0</xdr:rowOff>
    </xdr:from>
    <xdr:ext cx="844550" cy="633413"/>
    <xdr:sp macro="" textlink="">
      <xdr:nvSpPr>
        <xdr:cNvPr id="2" name="Picture 4" hidden="1">
          <a:extLst>
            <a:ext uri="{63B3BB69-23CF-44E3-9099-C40C66FF867C}">
              <a14:compatExt xmlns:a14="http://schemas.microsoft.com/office/drawing/2010/main" spid="_x0000_s32772"/>
            </a:ext>
            <a:ext uri="{FF2B5EF4-FFF2-40B4-BE49-F238E27FC236}">
              <a16:creationId xmlns:a16="http://schemas.microsoft.com/office/drawing/2014/main" id="{00000000-0008-0000-0100-000002000000}"/>
            </a:ext>
          </a:extLst>
        </xdr:cNvPr>
        <xdr:cNvSpPr/>
      </xdr:nvSpPr>
      <xdr:spPr bwMode="auto">
        <a:xfrm>
          <a:off x="2905125" y="2476500"/>
          <a:ext cx="844550" cy="6334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1</xdr:row>
      <xdr:rowOff>0</xdr:rowOff>
    </xdr:from>
    <xdr:ext cx="846666" cy="635000"/>
    <xdr:sp macro="" textlink="">
      <xdr:nvSpPr>
        <xdr:cNvPr id="3" name="Picture 5" hidden="1">
          <a:extLst>
            <a:ext uri="{63B3BB69-23CF-44E3-9099-C40C66FF867C}">
              <a14:compatExt xmlns:a14="http://schemas.microsoft.com/office/drawing/2010/main" spid="_x0000_s32773"/>
            </a:ext>
            <a:ext uri="{FF2B5EF4-FFF2-40B4-BE49-F238E27FC236}">
              <a16:creationId xmlns:a16="http://schemas.microsoft.com/office/drawing/2014/main" id="{00000000-0008-0000-0100-000003000000}"/>
            </a:ext>
          </a:extLst>
        </xdr:cNvPr>
        <xdr:cNvSpPr/>
      </xdr:nvSpPr>
      <xdr:spPr bwMode="auto">
        <a:xfrm>
          <a:off x="2905125" y="2476500"/>
          <a:ext cx="846666" cy="635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1</xdr:row>
      <xdr:rowOff>0</xdr:rowOff>
    </xdr:from>
    <xdr:ext cx="838200" cy="628650"/>
    <xdr:sp macro="" textlink="">
      <xdr:nvSpPr>
        <xdr:cNvPr id="4" name="Picture 6" hidden="1">
          <a:extLst>
            <a:ext uri="{63B3BB69-23CF-44E3-9099-C40C66FF867C}">
              <a14:compatExt xmlns:a14="http://schemas.microsoft.com/office/drawing/2010/main" spid="_x0000_s32774"/>
            </a:ext>
            <a:ext uri="{FF2B5EF4-FFF2-40B4-BE49-F238E27FC236}">
              <a16:creationId xmlns:a16="http://schemas.microsoft.com/office/drawing/2014/main" id="{00000000-0008-0000-0100-000004000000}"/>
            </a:ext>
          </a:extLst>
        </xdr:cNvPr>
        <xdr:cNvSpPr/>
      </xdr:nvSpPr>
      <xdr:spPr bwMode="auto">
        <a:xfrm>
          <a:off x="2905125" y="2476500"/>
          <a:ext cx="838200" cy="628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1</xdr:row>
      <xdr:rowOff>0</xdr:rowOff>
    </xdr:from>
    <xdr:ext cx="844550" cy="633413"/>
    <xdr:sp macro="" textlink="">
      <xdr:nvSpPr>
        <xdr:cNvPr id="5" name="Picture 4" hidden="1">
          <a:extLst>
            <a:ext uri="{63B3BB69-23CF-44E3-9099-C40C66FF867C}">
              <a14:compatExt xmlns:a14="http://schemas.microsoft.com/office/drawing/2010/main" spid="_x0000_s32772"/>
            </a:ext>
            <a:ext uri="{FF2B5EF4-FFF2-40B4-BE49-F238E27FC236}">
              <a16:creationId xmlns:a16="http://schemas.microsoft.com/office/drawing/2014/main" id="{00000000-0008-0000-0100-000005000000}"/>
            </a:ext>
          </a:extLst>
        </xdr:cNvPr>
        <xdr:cNvSpPr/>
      </xdr:nvSpPr>
      <xdr:spPr bwMode="auto">
        <a:xfrm>
          <a:off x="1428750" y="2476500"/>
          <a:ext cx="844550" cy="6334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1</xdr:row>
      <xdr:rowOff>0</xdr:rowOff>
    </xdr:from>
    <xdr:ext cx="846666" cy="635000"/>
    <xdr:sp macro="" textlink="">
      <xdr:nvSpPr>
        <xdr:cNvPr id="6" name="Picture 5" hidden="1">
          <a:extLst>
            <a:ext uri="{63B3BB69-23CF-44E3-9099-C40C66FF867C}">
              <a14:compatExt xmlns:a14="http://schemas.microsoft.com/office/drawing/2010/main" spid="_x0000_s32773"/>
            </a:ext>
            <a:ext uri="{FF2B5EF4-FFF2-40B4-BE49-F238E27FC236}">
              <a16:creationId xmlns:a16="http://schemas.microsoft.com/office/drawing/2014/main" id="{00000000-0008-0000-0100-000006000000}"/>
            </a:ext>
          </a:extLst>
        </xdr:cNvPr>
        <xdr:cNvSpPr/>
      </xdr:nvSpPr>
      <xdr:spPr bwMode="auto">
        <a:xfrm>
          <a:off x="1428750" y="2476500"/>
          <a:ext cx="846666" cy="635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1</xdr:row>
      <xdr:rowOff>0</xdr:rowOff>
    </xdr:from>
    <xdr:ext cx="838200" cy="628650"/>
    <xdr:sp macro="" textlink="">
      <xdr:nvSpPr>
        <xdr:cNvPr id="7" name="Picture 6" hidden="1">
          <a:extLst>
            <a:ext uri="{63B3BB69-23CF-44E3-9099-C40C66FF867C}">
              <a14:compatExt xmlns:a14="http://schemas.microsoft.com/office/drawing/2010/main" spid="_x0000_s32774"/>
            </a:ext>
            <a:ext uri="{FF2B5EF4-FFF2-40B4-BE49-F238E27FC236}">
              <a16:creationId xmlns:a16="http://schemas.microsoft.com/office/drawing/2014/main" id="{00000000-0008-0000-0100-000007000000}"/>
            </a:ext>
          </a:extLst>
        </xdr:cNvPr>
        <xdr:cNvSpPr/>
      </xdr:nvSpPr>
      <xdr:spPr bwMode="auto">
        <a:xfrm>
          <a:off x="1428750" y="2476500"/>
          <a:ext cx="838200" cy="628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1</xdr:row>
      <xdr:rowOff>0</xdr:rowOff>
    </xdr:from>
    <xdr:ext cx="844550" cy="633413"/>
    <xdr:sp macro="" textlink="">
      <xdr:nvSpPr>
        <xdr:cNvPr id="8" name="Picture 4" hidden="1">
          <a:extLst>
            <a:ext uri="{63B3BB69-23CF-44E3-9099-C40C66FF867C}">
              <a14:compatExt xmlns:a14="http://schemas.microsoft.com/office/drawing/2010/main" spid="_x0000_s32772"/>
            </a:ext>
            <a:ext uri="{FF2B5EF4-FFF2-40B4-BE49-F238E27FC236}">
              <a16:creationId xmlns:a16="http://schemas.microsoft.com/office/drawing/2014/main" id="{00000000-0008-0000-0100-000008000000}"/>
            </a:ext>
          </a:extLst>
        </xdr:cNvPr>
        <xdr:cNvSpPr/>
      </xdr:nvSpPr>
      <xdr:spPr bwMode="auto">
        <a:xfrm>
          <a:off x="2057400" y="2476500"/>
          <a:ext cx="844550" cy="6334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1</xdr:row>
      <xdr:rowOff>0</xdr:rowOff>
    </xdr:from>
    <xdr:ext cx="846666" cy="635000"/>
    <xdr:sp macro="" textlink="">
      <xdr:nvSpPr>
        <xdr:cNvPr id="9" name="Picture 5" hidden="1">
          <a:extLst>
            <a:ext uri="{63B3BB69-23CF-44E3-9099-C40C66FF867C}">
              <a14:compatExt xmlns:a14="http://schemas.microsoft.com/office/drawing/2010/main" spid="_x0000_s32773"/>
            </a:ext>
            <a:ext uri="{FF2B5EF4-FFF2-40B4-BE49-F238E27FC236}">
              <a16:creationId xmlns:a16="http://schemas.microsoft.com/office/drawing/2014/main" id="{00000000-0008-0000-0100-000009000000}"/>
            </a:ext>
          </a:extLst>
        </xdr:cNvPr>
        <xdr:cNvSpPr/>
      </xdr:nvSpPr>
      <xdr:spPr bwMode="auto">
        <a:xfrm>
          <a:off x="2057400" y="2476500"/>
          <a:ext cx="846666" cy="635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1</xdr:row>
      <xdr:rowOff>0</xdr:rowOff>
    </xdr:from>
    <xdr:ext cx="838200" cy="628650"/>
    <xdr:sp macro="" textlink="">
      <xdr:nvSpPr>
        <xdr:cNvPr id="10" name="Picture 6" hidden="1">
          <a:extLst>
            <a:ext uri="{63B3BB69-23CF-44E3-9099-C40C66FF867C}">
              <a14:compatExt xmlns:a14="http://schemas.microsoft.com/office/drawing/2010/main" spid="_x0000_s32774"/>
            </a:ext>
            <a:ext uri="{FF2B5EF4-FFF2-40B4-BE49-F238E27FC236}">
              <a16:creationId xmlns:a16="http://schemas.microsoft.com/office/drawing/2014/main" id="{00000000-0008-0000-0100-00000A000000}"/>
            </a:ext>
          </a:extLst>
        </xdr:cNvPr>
        <xdr:cNvSpPr/>
      </xdr:nvSpPr>
      <xdr:spPr bwMode="auto">
        <a:xfrm>
          <a:off x="2057400" y="2476500"/>
          <a:ext cx="838200" cy="628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1</xdr:row>
      <xdr:rowOff>0</xdr:rowOff>
    </xdr:from>
    <xdr:ext cx="844550" cy="633413"/>
    <xdr:sp macro="" textlink="">
      <xdr:nvSpPr>
        <xdr:cNvPr id="11" name="Picture 4" hidden="1">
          <a:extLst>
            <a:ext uri="{63B3BB69-23CF-44E3-9099-C40C66FF867C}">
              <a14:compatExt xmlns:a14="http://schemas.microsoft.com/office/drawing/2010/main" spid="_x0000_s32772"/>
            </a:ext>
            <a:ext uri="{FF2B5EF4-FFF2-40B4-BE49-F238E27FC236}">
              <a16:creationId xmlns:a16="http://schemas.microsoft.com/office/drawing/2014/main" id="{00000000-0008-0000-0100-00000B000000}"/>
            </a:ext>
          </a:extLst>
        </xdr:cNvPr>
        <xdr:cNvSpPr/>
      </xdr:nvSpPr>
      <xdr:spPr bwMode="auto">
        <a:xfrm>
          <a:off x="2057400" y="2476500"/>
          <a:ext cx="844550" cy="6334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1</xdr:row>
      <xdr:rowOff>0</xdr:rowOff>
    </xdr:from>
    <xdr:ext cx="846666" cy="635000"/>
    <xdr:sp macro="" textlink="">
      <xdr:nvSpPr>
        <xdr:cNvPr id="12" name="Picture 5" hidden="1">
          <a:extLst>
            <a:ext uri="{63B3BB69-23CF-44E3-9099-C40C66FF867C}">
              <a14:compatExt xmlns:a14="http://schemas.microsoft.com/office/drawing/2010/main" spid="_x0000_s32773"/>
            </a:ext>
            <a:ext uri="{FF2B5EF4-FFF2-40B4-BE49-F238E27FC236}">
              <a16:creationId xmlns:a16="http://schemas.microsoft.com/office/drawing/2014/main" id="{00000000-0008-0000-0100-00000C000000}"/>
            </a:ext>
          </a:extLst>
        </xdr:cNvPr>
        <xdr:cNvSpPr/>
      </xdr:nvSpPr>
      <xdr:spPr bwMode="auto">
        <a:xfrm>
          <a:off x="2057400" y="2476500"/>
          <a:ext cx="846666" cy="635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1</xdr:row>
      <xdr:rowOff>0</xdr:rowOff>
    </xdr:from>
    <xdr:ext cx="838200" cy="628650"/>
    <xdr:sp macro="" textlink="">
      <xdr:nvSpPr>
        <xdr:cNvPr id="13" name="Picture 6" hidden="1">
          <a:extLst>
            <a:ext uri="{63B3BB69-23CF-44E3-9099-C40C66FF867C}">
              <a14:compatExt xmlns:a14="http://schemas.microsoft.com/office/drawing/2010/main" spid="_x0000_s32774"/>
            </a:ext>
            <a:ext uri="{FF2B5EF4-FFF2-40B4-BE49-F238E27FC236}">
              <a16:creationId xmlns:a16="http://schemas.microsoft.com/office/drawing/2014/main" id="{00000000-0008-0000-0100-00000D000000}"/>
            </a:ext>
          </a:extLst>
        </xdr:cNvPr>
        <xdr:cNvSpPr/>
      </xdr:nvSpPr>
      <xdr:spPr bwMode="auto">
        <a:xfrm>
          <a:off x="2057400" y="2476500"/>
          <a:ext cx="838200" cy="628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1</xdr:row>
      <xdr:rowOff>0</xdr:rowOff>
    </xdr:from>
    <xdr:ext cx="844550" cy="633413"/>
    <xdr:sp macro="" textlink="">
      <xdr:nvSpPr>
        <xdr:cNvPr id="14" name="Picture 4" hidden="1">
          <a:extLst>
            <a:ext uri="{63B3BB69-23CF-44E3-9099-C40C66FF867C}">
              <a14:compatExt xmlns:a14="http://schemas.microsoft.com/office/drawing/2010/main" spid="_x0000_s32772"/>
            </a:ext>
            <a:ext uri="{FF2B5EF4-FFF2-40B4-BE49-F238E27FC236}">
              <a16:creationId xmlns:a16="http://schemas.microsoft.com/office/drawing/2014/main" id="{00000000-0008-0000-0100-00000E000000}"/>
            </a:ext>
          </a:extLst>
        </xdr:cNvPr>
        <xdr:cNvSpPr/>
      </xdr:nvSpPr>
      <xdr:spPr bwMode="auto">
        <a:xfrm>
          <a:off x="5867400" y="4381500"/>
          <a:ext cx="844550" cy="6334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1</xdr:row>
      <xdr:rowOff>0</xdr:rowOff>
    </xdr:from>
    <xdr:ext cx="846666" cy="635000"/>
    <xdr:sp macro="" textlink="">
      <xdr:nvSpPr>
        <xdr:cNvPr id="15" name="Picture 5" hidden="1">
          <a:extLst>
            <a:ext uri="{63B3BB69-23CF-44E3-9099-C40C66FF867C}">
              <a14:compatExt xmlns:a14="http://schemas.microsoft.com/office/drawing/2010/main" spid="_x0000_s32773"/>
            </a:ext>
            <a:ext uri="{FF2B5EF4-FFF2-40B4-BE49-F238E27FC236}">
              <a16:creationId xmlns:a16="http://schemas.microsoft.com/office/drawing/2014/main" id="{00000000-0008-0000-0100-00000F000000}"/>
            </a:ext>
          </a:extLst>
        </xdr:cNvPr>
        <xdr:cNvSpPr/>
      </xdr:nvSpPr>
      <xdr:spPr bwMode="auto">
        <a:xfrm>
          <a:off x="5867400" y="4381500"/>
          <a:ext cx="846666" cy="635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1</xdr:row>
      <xdr:rowOff>0</xdr:rowOff>
    </xdr:from>
    <xdr:ext cx="838200" cy="628650"/>
    <xdr:sp macro="" textlink="">
      <xdr:nvSpPr>
        <xdr:cNvPr id="16" name="Picture 6" hidden="1">
          <a:extLst>
            <a:ext uri="{63B3BB69-23CF-44E3-9099-C40C66FF867C}">
              <a14:compatExt xmlns:a14="http://schemas.microsoft.com/office/drawing/2010/main" spid="_x0000_s32774"/>
            </a:ext>
            <a:ext uri="{FF2B5EF4-FFF2-40B4-BE49-F238E27FC236}">
              <a16:creationId xmlns:a16="http://schemas.microsoft.com/office/drawing/2014/main" id="{00000000-0008-0000-0100-000010000000}"/>
            </a:ext>
          </a:extLst>
        </xdr:cNvPr>
        <xdr:cNvSpPr/>
      </xdr:nvSpPr>
      <xdr:spPr bwMode="auto">
        <a:xfrm>
          <a:off x="5867400" y="4381500"/>
          <a:ext cx="838200" cy="628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39</xdr:row>
      <xdr:rowOff>0</xdr:rowOff>
    </xdr:from>
    <xdr:ext cx="844550" cy="633413"/>
    <xdr:sp macro="" textlink="">
      <xdr:nvSpPr>
        <xdr:cNvPr id="17" name="Picture 4" hidden="1">
          <a:extLst>
            <a:ext uri="{63B3BB69-23CF-44E3-9099-C40C66FF867C}">
              <a14:compatExt xmlns:a14="http://schemas.microsoft.com/office/drawing/2010/main" spid="_x0000_s32772"/>
            </a:ext>
            <a:ext uri="{FF2B5EF4-FFF2-40B4-BE49-F238E27FC236}">
              <a16:creationId xmlns:a16="http://schemas.microsoft.com/office/drawing/2014/main" id="{B0D507A1-5CB7-4D52-9D86-CEBEA4115E84}"/>
            </a:ext>
          </a:extLst>
        </xdr:cNvPr>
        <xdr:cNvSpPr/>
      </xdr:nvSpPr>
      <xdr:spPr bwMode="auto">
        <a:xfrm>
          <a:off x="4505325" y="11239500"/>
          <a:ext cx="844550" cy="6334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39</xdr:row>
      <xdr:rowOff>0</xdr:rowOff>
    </xdr:from>
    <xdr:ext cx="846666" cy="635000"/>
    <xdr:sp macro="" textlink="">
      <xdr:nvSpPr>
        <xdr:cNvPr id="18" name="Picture 5" hidden="1">
          <a:extLst>
            <a:ext uri="{63B3BB69-23CF-44E3-9099-C40C66FF867C}">
              <a14:compatExt xmlns:a14="http://schemas.microsoft.com/office/drawing/2010/main" spid="_x0000_s32773"/>
            </a:ext>
            <a:ext uri="{FF2B5EF4-FFF2-40B4-BE49-F238E27FC236}">
              <a16:creationId xmlns:a16="http://schemas.microsoft.com/office/drawing/2014/main" id="{92BDA97F-DAE0-458D-9D0D-CEDB56DE3484}"/>
            </a:ext>
          </a:extLst>
        </xdr:cNvPr>
        <xdr:cNvSpPr/>
      </xdr:nvSpPr>
      <xdr:spPr bwMode="auto">
        <a:xfrm>
          <a:off x="4505325" y="11239500"/>
          <a:ext cx="846666" cy="635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39</xdr:row>
      <xdr:rowOff>0</xdr:rowOff>
    </xdr:from>
    <xdr:ext cx="838200" cy="628650"/>
    <xdr:sp macro="" textlink="">
      <xdr:nvSpPr>
        <xdr:cNvPr id="19" name="Picture 6" hidden="1">
          <a:extLst>
            <a:ext uri="{63B3BB69-23CF-44E3-9099-C40C66FF867C}">
              <a14:compatExt xmlns:a14="http://schemas.microsoft.com/office/drawing/2010/main" spid="_x0000_s32774"/>
            </a:ext>
            <a:ext uri="{FF2B5EF4-FFF2-40B4-BE49-F238E27FC236}">
              <a16:creationId xmlns:a16="http://schemas.microsoft.com/office/drawing/2014/main" id="{6FB15E93-BAE0-4287-8D9D-28717216D4A2}"/>
            </a:ext>
          </a:extLst>
        </xdr:cNvPr>
        <xdr:cNvSpPr/>
      </xdr:nvSpPr>
      <xdr:spPr bwMode="auto">
        <a:xfrm>
          <a:off x="4505325" y="11239500"/>
          <a:ext cx="838200" cy="628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39</xdr:row>
      <xdr:rowOff>0</xdr:rowOff>
    </xdr:from>
    <xdr:ext cx="844550" cy="633413"/>
    <xdr:sp macro="" textlink="">
      <xdr:nvSpPr>
        <xdr:cNvPr id="20" name="Picture 4" hidden="1">
          <a:extLst>
            <a:ext uri="{63B3BB69-23CF-44E3-9099-C40C66FF867C}">
              <a14:compatExt xmlns:a14="http://schemas.microsoft.com/office/drawing/2010/main" spid="_x0000_s32772"/>
            </a:ext>
            <a:ext uri="{FF2B5EF4-FFF2-40B4-BE49-F238E27FC236}">
              <a16:creationId xmlns:a16="http://schemas.microsoft.com/office/drawing/2014/main" id="{C0361A8B-587A-4B5C-9142-DD02CAAC0687}"/>
            </a:ext>
          </a:extLst>
        </xdr:cNvPr>
        <xdr:cNvSpPr/>
      </xdr:nvSpPr>
      <xdr:spPr bwMode="auto">
        <a:xfrm>
          <a:off x="8439150" y="11239500"/>
          <a:ext cx="844550" cy="6334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39</xdr:row>
      <xdr:rowOff>0</xdr:rowOff>
    </xdr:from>
    <xdr:ext cx="846666" cy="635000"/>
    <xdr:sp macro="" textlink="">
      <xdr:nvSpPr>
        <xdr:cNvPr id="21" name="Picture 5" hidden="1">
          <a:extLst>
            <a:ext uri="{63B3BB69-23CF-44E3-9099-C40C66FF867C}">
              <a14:compatExt xmlns:a14="http://schemas.microsoft.com/office/drawing/2010/main" spid="_x0000_s32773"/>
            </a:ext>
            <a:ext uri="{FF2B5EF4-FFF2-40B4-BE49-F238E27FC236}">
              <a16:creationId xmlns:a16="http://schemas.microsoft.com/office/drawing/2014/main" id="{2B9E5568-13C6-43A5-8C85-A485E492667A}"/>
            </a:ext>
          </a:extLst>
        </xdr:cNvPr>
        <xdr:cNvSpPr/>
      </xdr:nvSpPr>
      <xdr:spPr bwMode="auto">
        <a:xfrm>
          <a:off x="8439150" y="11239500"/>
          <a:ext cx="846666" cy="635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39</xdr:row>
      <xdr:rowOff>0</xdr:rowOff>
    </xdr:from>
    <xdr:ext cx="838200" cy="628650"/>
    <xdr:sp macro="" textlink="">
      <xdr:nvSpPr>
        <xdr:cNvPr id="22" name="Picture 6" hidden="1">
          <a:extLst>
            <a:ext uri="{63B3BB69-23CF-44E3-9099-C40C66FF867C}">
              <a14:compatExt xmlns:a14="http://schemas.microsoft.com/office/drawing/2010/main" spid="_x0000_s32774"/>
            </a:ext>
            <a:ext uri="{FF2B5EF4-FFF2-40B4-BE49-F238E27FC236}">
              <a16:creationId xmlns:a16="http://schemas.microsoft.com/office/drawing/2014/main" id="{A92A728A-44F5-437D-8FE3-7548E7FB31D6}"/>
            </a:ext>
          </a:extLst>
        </xdr:cNvPr>
        <xdr:cNvSpPr/>
      </xdr:nvSpPr>
      <xdr:spPr bwMode="auto">
        <a:xfrm>
          <a:off x="8439150" y="11239500"/>
          <a:ext cx="838200" cy="628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39</xdr:row>
      <xdr:rowOff>0</xdr:rowOff>
    </xdr:from>
    <xdr:ext cx="844550" cy="633413"/>
    <xdr:sp macro="" textlink="">
      <xdr:nvSpPr>
        <xdr:cNvPr id="23" name="Picture 4" hidden="1">
          <a:extLst>
            <a:ext uri="{63B3BB69-23CF-44E3-9099-C40C66FF867C}">
              <a14:compatExt xmlns:a14="http://schemas.microsoft.com/office/drawing/2010/main" spid="_x0000_s32772"/>
            </a:ext>
            <a:ext uri="{FF2B5EF4-FFF2-40B4-BE49-F238E27FC236}">
              <a16:creationId xmlns:a16="http://schemas.microsoft.com/office/drawing/2014/main" id="{19BAA31B-4D61-4A87-A00E-CEC463CA58B3}"/>
            </a:ext>
          </a:extLst>
        </xdr:cNvPr>
        <xdr:cNvSpPr/>
      </xdr:nvSpPr>
      <xdr:spPr bwMode="auto">
        <a:xfrm>
          <a:off x="11144250" y="11239500"/>
          <a:ext cx="844550" cy="6334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39</xdr:row>
      <xdr:rowOff>0</xdr:rowOff>
    </xdr:from>
    <xdr:ext cx="846666" cy="635000"/>
    <xdr:sp macro="" textlink="">
      <xdr:nvSpPr>
        <xdr:cNvPr id="24" name="Picture 5" hidden="1">
          <a:extLst>
            <a:ext uri="{63B3BB69-23CF-44E3-9099-C40C66FF867C}">
              <a14:compatExt xmlns:a14="http://schemas.microsoft.com/office/drawing/2010/main" spid="_x0000_s32773"/>
            </a:ext>
            <a:ext uri="{FF2B5EF4-FFF2-40B4-BE49-F238E27FC236}">
              <a16:creationId xmlns:a16="http://schemas.microsoft.com/office/drawing/2014/main" id="{5F3A4D3D-CD2B-422E-9ABA-6F14DD87833F}"/>
            </a:ext>
          </a:extLst>
        </xdr:cNvPr>
        <xdr:cNvSpPr/>
      </xdr:nvSpPr>
      <xdr:spPr bwMode="auto">
        <a:xfrm>
          <a:off x="11144250" y="11239500"/>
          <a:ext cx="846666" cy="635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39</xdr:row>
      <xdr:rowOff>0</xdr:rowOff>
    </xdr:from>
    <xdr:ext cx="838200" cy="628650"/>
    <xdr:sp macro="" textlink="">
      <xdr:nvSpPr>
        <xdr:cNvPr id="25" name="Picture 6" hidden="1">
          <a:extLst>
            <a:ext uri="{63B3BB69-23CF-44E3-9099-C40C66FF867C}">
              <a14:compatExt xmlns:a14="http://schemas.microsoft.com/office/drawing/2010/main" spid="_x0000_s32774"/>
            </a:ext>
            <a:ext uri="{FF2B5EF4-FFF2-40B4-BE49-F238E27FC236}">
              <a16:creationId xmlns:a16="http://schemas.microsoft.com/office/drawing/2014/main" id="{9C2F0DEC-A4AE-481D-BF1B-1CFB9A321671}"/>
            </a:ext>
          </a:extLst>
        </xdr:cNvPr>
        <xdr:cNvSpPr/>
      </xdr:nvSpPr>
      <xdr:spPr bwMode="auto">
        <a:xfrm>
          <a:off x="11144250" y="11239500"/>
          <a:ext cx="838200" cy="628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39</xdr:row>
      <xdr:rowOff>0</xdr:rowOff>
    </xdr:from>
    <xdr:ext cx="844550" cy="633413"/>
    <xdr:sp macro="" textlink="">
      <xdr:nvSpPr>
        <xdr:cNvPr id="26" name="Picture 4" hidden="1">
          <a:extLst>
            <a:ext uri="{63B3BB69-23CF-44E3-9099-C40C66FF867C}">
              <a14:compatExt xmlns:a14="http://schemas.microsoft.com/office/drawing/2010/main" spid="_x0000_s32772"/>
            </a:ext>
            <a:ext uri="{FF2B5EF4-FFF2-40B4-BE49-F238E27FC236}">
              <a16:creationId xmlns:a16="http://schemas.microsoft.com/office/drawing/2014/main" id="{9B751208-B9E5-4F07-95F9-A3EC06D39BE3}"/>
            </a:ext>
          </a:extLst>
        </xdr:cNvPr>
        <xdr:cNvSpPr/>
      </xdr:nvSpPr>
      <xdr:spPr bwMode="auto">
        <a:xfrm>
          <a:off x="11144250" y="11239500"/>
          <a:ext cx="844550" cy="6334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39</xdr:row>
      <xdr:rowOff>0</xdr:rowOff>
    </xdr:from>
    <xdr:ext cx="846666" cy="635000"/>
    <xdr:sp macro="" textlink="">
      <xdr:nvSpPr>
        <xdr:cNvPr id="27" name="Picture 5" hidden="1">
          <a:extLst>
            <a:ext uri="{63B3BB69-23CF-44E3-9099-C40C66FF867C}">
              <a14:compatExt xmlns:a14="http://schemas.microsoft.com/office/drawing/2010/main" spid="_x0000_s32773"/>
            </a:ext>
            <a:ext uri="{FF2B5EF4-FFF2-40B4-BE49-F238E27FC236}">
              <a16:creationId xmlns:a16="http://schemas.microsoft.com/office/drawing/2014/main" id="{64C3B957-FB04-4809-9598-123C478BB0BB}"/>
            </a:ext>
          </a:extLst>
        </xdr:cNvPr>
        <xdr:cNvSpPr/>
      </xdr:nvSpPr>
      <xdr:spPr bwMode="auto">
        <a:xfrm>
          <a:off x="11144250" y="11239500"/>
          <a:ext cx="846666" cy="635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6</xdr:col>
      <xdr:colOff>0</xdr:colOff>
      <xdr:row>39</xdr:row>
      <xdr:rowOff>0</xdr:rowOff>
    </xdr:from>
    <xdr:ext cx="838200" cy="628650"/>
    <xdr:sp macro="" textlink="">
      <xdr:nvSpPr>
        <xdr:cNvPr id="28" name="Picture 6" hidden="1">
          <a:extLst>
            <a:ext uri="{63B3BB69-23CF-44E3-9099-C40C66FF867C}">
              <a14:compatExt xmlns:a14="http://schemas.microsoft.com/office/drawing/2010/main" spid="_x0000_s32774"/>
            </a:ext>
            <a:ext uri="{FF2B5EF4-FFF2-40B4-BE49-F238E27FC236}">
              <a16:creationId xmlns:a16="http://schemas.microsoft.com/office/drawing/2014/main" id="{0A67225C-6C79-48AA-A3DC-5CFAD17C7BEF}"/>
            </a:ext>
          </a:extLst>
        </xdr:cNvPr>
        <xdr:cNvSpPr/>
      </xdr:nvSpPr>
      <xdr:spPr bwMode="auto">
        <a:xfrm>
          <a:off x="11144250" y="11239500"/>
          <a:ext cx="838200" cy="628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7</xdr:row>
      <xdr:rowOff>0</xdr:rowOff>
    </xdr:from>
    <xdr:ext cx="844550" cy="633413"/>
    <xdr:sp macro="" textlink="">
      <xdr:nvSpPr>
        <xdr:cNvPr id="29" name="Picture 4" hidden="1">
          <a:extLst>
            <a:ext uri="{63B3BB69-23CF-44E3-9099-C40C66FF867C}">
              <a14:compatExt xmlns:a14="http://schemas.microsoft.com/office/drawing/2010/main" spid="_x0000_s32772"/>
            </a:ext>
            <a:ext uri="{FF2B5EF4-FFF2-40B4-BE49-F238E27FC236}">
              <a16:creationId xmlns:a16="http://schemas.microsoft.com/office/drawing/2014/main" id="{1B3A3739-A624-465A-BEE6-189CB410697E}"/>
            </a:ext>
          </a:extLst>
        </xdr:cNvPr>
        <xdr:cNvSpPr/>
      </xdr:nvSpPr>
      <xdr:spPr bwMode="auto">
        <a:xfrm>
          <a:off x="4505325" y="2857500"/>
          <a:ext cx="844550" cy="6334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7</xdr:row>
      <xdr:rowOff>0</xdr:rowOff>
    </xdr:from>
    <xdr:ext cx="846666" cy="635000"/>
    <xdr:sp macro="" textlink="">
      <xdr:nvSpPr>
        <xdr:cNvPr id="30" name="Picture 5" hidden="1">
          <a:extLst>
            <a:ext uri="{63B3BB69-23CF-44E3-9099-C40C66FF867C}">
              <a14:compatExt xmlns:a14="http://schemas.microsoft.com/office/drawing/2010/main" spid="_x0000_s32773"/>
            </a:ext>
            <a:ext uri="{FF2B5EF4-FFF2-40B4-BE49-F238E27FC236}">
              <a16:creationId xmlns:a16="http://schemas.microsoft.com/office/drawing/2014/main" id="{E79C428D-BDB2-47D1-AE30-7581B2B415C6}"/>
            </a:ext>
          </a:extLst>
        </xdr:cNvPr>
        <xdr:cNvSpPr/>
      </xdr:nvSpPr>
      <xdr:spPr bwMode="auto">
        <a:xfrm>
          <a:off x="4505325" y="2857500"/>
          <a:ext cx="846666" cy="635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xdr:col>
      <xdr:colOff>0</xdr:colOff>
      <xdr:row>7</xdr:row>
      <xdr:rowOff>0</xdr:rowOff>
    </xdr:from>
    <xdr:ext cx="838200" cy="628650"/>
    <xdr:sp macro="" textlink="">
      <xdr:nvSpPr>
        <xdr:cNvPr id="31" name="Picture 6" hidden="1">
          <a:extLst>
            <a:ext uri="{63B3BB69-23CF-44E3-9099-C40C66FF867C}">
              <a14:compatExt xmlns:a14="http://schemas.microsoft.com/office/drawing/2010/main" spid="_x0000_s32774"/>
            </a:ext>
            <a:ext uri="{FF2B5EF4-FFF2-40B4-BE49-F238E27FC236}">
              <a16:creationId xmlns:a16="http://schemas.microsoft.com/office/drawing/2014/main" id="{8DCC944F-C2B4-4BA4-A0D2-3F2ECA6E24BA}"/>
            </a:ext>
          </a:extLst>
        </xdr:cNvPr>
        <xdr:cNvSpPr/>
      </xdr:nvSpPr>
      <xdr:spPr bwMode="auto">
        <a:xfrm>
          <a:off x="4505325" y="2857500"/>
          <a:ext cx="838200" cy="628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238125</xdr:colOff>
      <xdr:row>2</xdr:row>
      <xdr:rowOff>133350</xdr:rowOff>
    </xdr:from>
    <xdr:to>
      <xdr:col>8</xdr:col>
      <xdr:colOff>533400</xdr:colOff>
      <xdr:row>2</xdr:row>
      <xdr:rowOff>409575</xdr:rowOff>
    </xdr:to>
    <xdr:sp macro="" textlink="">
      <xdr:nvSpPr>
        <xdr:cNvPr id="2" name="Left Arrow 1">
          <a:extLst>
            <a:ext uri="{FF2B5EF4-FFF2-40B4-BE49-F238E27FC236}">
              <a16:creationId xmlns:a16="http://schemas.microsoft.com/office/drawing/2014/main" id="{00000000-0008-0000-0200-000002000000}"/>
            </a:ext>
          </a:extLst>
        </xdr:cNvPr>
        <xdr:cNvSpPr/>
      </xdr:nvSpPr>
      <xdr:spPr>
        <a:xfrm>
          <a:off x="8353425" y="561975"/>
          <a:ext cx="1514475" cy="276225"/>
        </a:xfrm>
        <a:prstGeom prst="leftArrow">
          <a:avLst/>
        </a:prstGeom>
        <a:solidFill>
          <a:srgbClr val="C00000"/>
        </a:solidFill>
        <a:ln>
          <a:solidFill>
            <a:srgbClr val="FFFF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ynnexcorp.com/us/fieldservice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I113"/>
  <sheetViews>
    <sheetView showGridLines="0" tabSelected="1" zoomScale="90" zoomScaleNormal="90" workbookViewId="0">
      <pane ySplit="10" topLeftCell="A11" activePane="bottomLeft" state="frozen"/>
      <selection pane="bottomLeft" activeCell="C5" sqref="C5"/>
    </sheetView>
  </sheetViews>
  <sheetFormatPr defaultRowHeight="15" x14ac:dyDescent="0.25"/>
  <cols>
    <col min="1" max="1" width="1.42578125" customWidth="1"/>
    <col min="2" max="2" width="30" customWidth="1"/>
    <col min="3" max="3" width="29" customWidth="1"/>
    <col min="4" max="4" width="1.42578125" customWidth="1"/>
    <col min="5" max="5" width="66.140625" customWidth="1"/>
    <col min="6" max="6" width="14" bestFit="1" customWidth="1"/>
    <col min="7" max="7" width="14.85546875" customWidth="1"/>
    <col min="8" max="8" width="93.5703125" style="29" customWidth="1"/>
  </cols>
  <sheetData>
    <row r="1" spans="2:9" ht="28.5" customHeight="1" x14ac:dyDescent="0.25"/>
    <row r="2" spans="2:9" ht="28.5" customHeight="1" x14ac:dyDescent="0.3">
      <c r="B2" s="36"/>
      <c r="D2" s="71"/>
      <c r="E2" s="90" t="s">
        <v>423</v>
      </c>
      <c r="F2" s="90"/>
      <c r="G2" s="91"/>
    </row>
    <row r="3" spans="2:9" ht="28.5" customHeight="1" x14ac:dyDescent="0.25">
      <c r="E3" s="92" t="s">
        <v>100</v>
      </c>
      <c r="F3" s="93"/>
      <c r="G3" s="93"/>
    </row>
    <row r="4" spans="2:9" ht="28.5" customHeight="1" x14ac:dyDescent="0.3">
      <c r="B4" s="37" t="s">
        <v>66</v>
      </c>
      <c r="C4" s="46"/>
      <c r="D4" s="46"/>
      <c r="E4" s="46"/>
      <c r="F4" s="87"/>
      <c r="G4" s="87"/>
    </row>
    <row r="5" spans="2:9" ht="15.75" customHeight="1" x14ac:dyDescent="0.25">
      <c r="B5" s="5" t="s">
        <v>35</v>
      </c>
      <c r="C5" s="39" t="s">
        <v>66</v>
      </c>
      <c r="D5" s="3"/>
      <c r="E5" s="38" t="str">
        <f t="array" ref="E5">"Vendor Technology: "&amp;IFERROR(IF(INDEX(data_set!$A$2:$A$511,MATCH(dd_vendor,data_set!$B$2:$B$511,0))=0,"",INDEX(data_set!$A$2:$A$511,MATCH(dd_vendor,data_set!$B$2:$B$511,0))),"")</f>
        <v>Vendor Technology: Services</v>
      </c>
      <c r="F5" s="4"/>
      <c r="G5" s="4"/>
      <c r="H5" s="30"/>
      <c r="I5" s="3"/>
    </row>
    <row r="6" spans="2:9" ht="15.75" customHeight="1" x14ac:dyDescent="0.25">
      <c r="D6" s="31"/>
    </row>
    <row r="7" spans="2:9" ht="28.5" hidden="1" customHeight="1" x14ac:dyDescent="0.25">
      <c r="B7" s="41"/>
      <c r="C7" s="42"/>
      <c r="D7" s="3"/>
      <c r="E7" s="82"/>
      <c r="F7" s="83"/>
      <c r="G7" s="83"/>
      <c r="H7" s="84"/>
    </row>
    <row r="8" spans="2:9" s="32" customFormat="1" ht="9" customHeight="1" x14ac:dyDescent="0.25">
      <c r="B8" s="43"/>
      <c r="C8" s="42"/>
      <c r="D8" s="3"/>
      <c r="E8" s="40"/>
      <c r="F8" s="40"/>
      <c r="G8" s="40"/>
      <c r="H8" s="40"/>
    </row>
    <row r="9" spans="2:9" s="32" customFormat="1" ht="7.5" customHeight="1" x14ac:dyDescent="0.25">
      <c r="C9" s="3"/>
      <c r="D9" s="3"/>
      <c r="E9" s="33"/>
      <c r="F9" s="33"/>
      <c r="G9" s="33"/>
      <c r="H9" s="33"/>
    </row>
    <row r="10" spans="2:9" s="78" customFormat="1" ht="27" customHeight="1" x14ac:dyDescent="0.25">
      <c r="B10" s="76" t="str">
        <f>data_set!D1</f>
        <v>Sub Category</v>
      </c>
      <c r="C10" s="77" t="str">
        <f>data_set!E1</f>
        <v>Part Numbers</v>
      </c>
      <c r="D10" s="77"/>
      <c r="E10" s="77" t="str">
        <f>data_set!F1</f>
        <v>Service P/N# Description</v>
      </c>
      <c r="F10" s="88" t="str">
        <f>data_set!G1</f>
        <v>SKU Notes</v>
      </c>
      <c r="G10" s="88"/>
      <c r="H10" s="89"/>
    </row>
    <row r="11" spans="2:9" s="78" customFormat="1" ht="42.75" customHeight="1" x14ac:dyDescent="0.25">
      <c r="B11" s="72" t="str">
        <f t="array" aca="1" ref="B11" ca="1">IFERROR(IF(INDEX(data_set!$D$2:$D$511,MATCH(C11,data_set!$E$2:$E$511,0))=0,"",INDEX(data_set!$D$2:$D$511,MATCH(C11,data_set!$E$2:$E$511,0))),"")</f>
        <v>Smart Hands</v>
      </c>
      <c r="C11" s="73">
        <f t="array" aca="1" ref="C11" ca="1">IFERROR(OFFSET(INDEX(data_set!$A$2:$G$511,SMALL(IF((data_set!$B$2:$B$511=dd_vendor),ROW(data_set!$B$2:$B$511)),ROW(data_set!1:1)),5),-1,0),"")</f>
        <v>4597302</v>
      </c>
      <c r="D11" s="73"/>
      <c r="E11" s="73" t="str">
        <f ca="1">IFERROR(VLOOKUP(C11,data_set!$E$2:$H$511,2,FALSE),"")</f>
        <v>Smart Hands Technician Onsite 2 Hours L1 Tech</v>
      </c>
      <c r="F11" s="85" t="str">
        <f ca="1">IFERROR(VLOOKUP(C11,data_set!$E$2:$H$511,3,FALSE),"")</f>
        <v xml:space="preserve">2 Hours Smart Hands, L1 technician to site to preform a prearranged SOW to be provided prior to dispatch by customer. </v>
      </c>
      <c r="G11" s="85"/>
      <c r="H11" s="86"/>
    </row>
    <row r="12" spans="2:9" s="78" customFormat="1" ht="42.75" customHeight="1" x14ac:dyDescent="0.25">
      <c r="B12" s="72" t="str">
        <f t="array" aca="1" ref="B12" ca="1">IFERROR(IF(INDEX(data_set!$D$2:$D$511,MATCH(C12,data_set!$E$2:$E$511,0))=0,"",INDEX(data_set!$D$2:$D$511,MATCH(C12,data_set!$E$2:$E$511,0))),"")</f>
        <v>Smart Hands</v>
      </c>
      <c r="C12" s="73">
        <f t="array" aca="1" ref="C12" ca="1">IFERROR(OFFSET(INDEX(data_set!$A$2:$G$511,SMALL(IF((data_set!$B$2:$B$511=dd_vendor),ROW(data_set!$B$2:$B$511)),ROW(data_set!2:2)),5),-1,0),"")</f>
        <v>4279945</v>
      </c>
      <c r="D12" s="74"/>
      <c r="E12" s="73" t="str">
        <f ca="1">IFERROR(VLOOKUP(C12,data_set!$E$2:$H$511,2,FALSE),"")</f>
        <v>Smart HandsTechnician Onsite Half Day (4 hours) L1 Tech</v>
      </c>
      <c r="F12" s="85" t="str">
        <f ca="1">IFERROR(VLOOKUP(C12,data_set!$E$2:$H$511,3,FALSE),"")</f>
        <v>A half day (4 hours) Smart Hands, technician to site to preform a prearranged SOW to be provided prior to dispatch by customer</v>
      </c>
      <c r="G12" s="85"/>
      <c r="H12" s="86"/>
    </row>
    <row r="13" spans="2:9" s="78" customFormat="1" ht="42.75" customHeight="1" x14ac:dyDescent="0.25">
      <c r="B13" s="72" t="str">
        <f t="array" aca="1" ref="B13" ca="1">IFERROR(IF(INDEX(data_set!$D$2:$D$511,MATCH(C13,data_set!$E$2:$E$511,0))=0,"",INDEX(data_set!$D$2:$D$511,MATCH(C13,data_set!$E$2:$E$511,0))),"")</f>
        <v>Smart Hands</v>
      </c>
      <c r="C13" s="73">
        <f t="array" aca="1" ref="C13" ca="1">IFERROR(OFFSET(INDEX(data_set!$A$2:$G$511,SMALL(IF((data_set!$B$2:$B$511=dd_vendor),ROW(data_set!$B$2:$B$511)),ROW(data_set!3:3)),5),-1,0),"")</f>
        <v>4279944</v>
      </c>
      <c r="D13" s="73"/>
      <c r="E13" s="73" t="str">
        <f ca="1">IFERROR(VLOOKUP(C13,data_set!$E$2:$H$511,2,FALSE),"")</f>
        <v>Smart Hands Technician Onsite One Full Day (8 hours) L1 Tech</v>
      </c>
      <c r="F13" s="85" t="str">
        <f ca="1">IFERROR(VLOOKUP(C13,data_set!$E$2:$H$511,3,FALSE),"")</f>
        <v xml:space="preserve">A full day (8 hours) Smart Hands, technician to site to preform a prearranged SOW to be provided prior to dispatch by customer. </v>
      </c>
      <c r="G13" s="85"/>
      <c r="H13" s="86"/>
    </row>
    <row r="14" spans="2:9" s="78" customFormat="1" ht="42.75" customHeight="1" x14ac:dyDescent="0.25">
      <c r="B14" s="72" t="str">
        <f t="array" aca="1" ref="B14" ca="1">IFERROR(IF(INDEX(data_set!$D$2:$D$511,MATCH(C14,data_set!$E$2:$E$511,0))=0,"",INDEX(data_set!$D$2:$D$511,MATCH(C14,data_set!$E$2:$E$511,0))),"")</f>
        <v>Adv Smart Hands</v>
      </c>
      <c r="C14" s="73">
        <f t="array" aca="1" ref="C14" ca="1">IFERROR(OFFSET(INDEX(data_set!$A$2:$G$511,SMALL(IF((data_set!$B$2:$B$511=dd_vendor),ROW(data_set!$B$2:$B$511)),ROW(data_set!4:4)),5),-1,0),"")</f>
        <v>4427213</v>
      </c>
      <c r="D14" s="74"/>
      <c r="E14" s="73" t="str">
        <f ca="1">IFERROR(VLOOKUP(C14,data_set!$E$2:$H$511,2,FALSE),"")</f>
        <v>Advanced Smart Hands 2 hours- L2 Technician to perform SOW</v>
      </c>
      <c r="F14" s="85" t="str">
        <f ca="1">IFERROR(VLOOKUP(C14,data_set!$E$2:$H$511,3,FALSE),"")</f>
        <v>Level 2 Technician onsite for 2 hours to perform work as descripbed in SOW.  This can include unboxing of equipment, mounting to racks, and disposal of debris</v>
      </c>
      <c r="G14" s="85"/>
      <c r="H14" s="86"/>
    </row>
    <row r="15" spans="2:9" s="78" customFormat="1" ht="42.75" customHeight="1" x14ac:dyDescent="0.25">
      <c r="B15" s="72" t="str">
        <f t="array" aca="1" ref="B15" ca="1">IFERROR(IF(INDEX(data_set!$D$2:$D$511,MATCH(C15,data_set!$E$2:$E$511,0))=0,"",INDEX(data_set!$D$2:$D$511,MATCH(C15,data_set!$E$2:$E$511,0))),"")</f>
        <v>Adv Smart Hands</v>
      </c>
      <c r="C15" s="73">
        <f t="array" aca="1" ref="C15" ca="1">IFERROR(OFFSET(INDEX(data_set!$A$2:$G$511,SMALL(IF((data_set!$B$2:$B$511=dd_vendor),ROW(data_set!$B$2:$B$511)),ROW(data_set!5:5)),5),-1,0),"")</f>
        <v>4427210</v>
      </c>
      <c r="D15" s="73"/>
      <c r="E15" s="73" t="str">
        <f ca="1">IFERROR(VLOOKUP(C15,data_set!$E$2:$H$511,2,FALSE),"")</f>
        <v>Advanced Smart Hands 4 hours - L2 Technician to perform SOW</v>
      </c>
      <c r="F15" s="85" t="str">
        <f ca="1">IFERROR(VLOOKUP(C15,data_set!$E$2:$H$511,3,FALSE),"")</f>
        <v>Level 2 Technician onsite for 4 hours to perform work as descripbed in SOW.  This can include unboxing of equipment, mounting to racks, and disposal of debris</v>
      </c>
      <c r="G15" s="85"/>
      <c r="H15" s="86"/>
    </row>
    <row r="16" spans="2:9" s="78" customFormat="1" ht="42.75" customHeight="1" x14ac:dyDescent="0.25">
      <c r="B16" s="72" t="str">
        <f t="array" aca="1" ref="B16" ca="1">IFERROR(IF(INDEX(data_set!$D$2:$D$511,MATCH(C16,data_set!$E$2:$E$511,0))=0,"",INDEX(data_set!$D$2:$D$511,MATCH(C16,data_set!$E$2:$E$511,0))),"")</f>
        <v>Adv Smart Hands</v>
      </c>
      <c r="C16" s="73">
        <f t="array" aca="1" ref="C16" ca="1">IFERROR(OFFSET(INDEX(data_set!$A$2:$G$511,SMALL(IF((data_set!$B$2:$B$511=dd_vendor),ROW(data_set!$B$2:$B$511)),ROW(data_set!6:6)),5),-1,0),"")</f>
        <v>4361385</v>
      </c>
      <c r="D16" s="74"/>
      <c r="E16" s="73" t="str">
        <f ca="1">IFERROR(VLOOKUP(C16,data_set!$E$2:$H$511,2,FALSE),"")</f>
        <v>Advanced Smart Hands 8 hours - L2 Technician to perform SOW</v>
      </c>
      <c r="F16" s="85" t="str">
        <f ca="1">IFERROR(VLOOKUP(C16,data_set!$E$2:$H$511,3,FALSE),"")</f>
        <v>Level 2 Technician onsite for 8 hours to perform work as descripbed in SOW.  This can include unboxing of equipment, mounting to racks, and disposal of debris</v>
      </c>
      <c r="G16" s="85"/>
      <c r="H16" s="86"/>
    </row>
    <row r="17" spans="2:8" s="78" customFormat="1" ht="42.75" customHeight="1" x14ac:dyDescent="0.25">
      <c r="B17" s="72" t="str">
        <f t="array" aca="1" ref="B17" ca="1">IFERROR(IF(INDEX(data_set!$D$2:$D$511,MATCH(C17,data_set!$E$2:$E$511,0))=0,"",INDEX(data_set!$D$2:$D$511,MATCH(C17,data_set!$E$2:$E$511,0))),"")</f>
        <v>Basic Signage</v>
      </c>
      <c r="C17" s="73">
        <f t="array" aca="1" ref="C17" ca="1">IFERROR(OFFSET(INDEX(data_set!$A$2:$G$511,SMALL(IF((data_set!$B$2:$B$511=dd_vendor),ROW(data_set!$B$2:$B$511)),ROW(data_set!7:7)),5),-1,0),"")</f>
        <v>4606761</v>
      </c>
      <c r="D17" s="73"/>
      <c r="E17" s="73" t="str">
        <f ca="1">IFERROR(VLOOKUP(C17,data_set!$E$2:$H$511,2,FALSE),"")</f>
        <v>Flat Rate -Basic install of a Digital Display up to 36"</v>
      </c>
      <c r="F17" s="85" t="str">
        <f ca="1">IFERROR(VLOOKUP(C17,data_set!$E$2:$H$511,3,FALSE),"")</f>
        <v xml:space="preserve">Flat rate to install up to a 36" display. Install provided mount hang TV and plug in. No cabling, cable management or connection to media player. Clean all debris from work area. </v>
      </c>
      <c r="G17" s="85"/>
      <c r="H17" s="86"/>
    </row>
    <row r="18" spans="2:8" s="78" customFormat="1" ht="42.75" customHeight="1" x14ac:dyDescent="0.25">
      <c r="B18" s="72" t="str">
        <f t="array" aca="1" ref="B18" ca="1">IFERROR(IF(INDEX(data_set!$D$2:$D$511,MATCH(C18,data_set!$E$2:$E$511,0))=0,"",INDEX(data_set!$D$2:$D$511,MATCH(C18,data_set!$E$2:$E$511,0))),"")</f>
        <v>Basic Signage</v>
      </c>
      <c r="C18" s="73">
        <f t="array" aca="1" ref="C18" ca="1">IFERROR(OFFSET(INDEX(data_set!$A$2:$G$511,SMALL(IF((data_set!$B$2:$B$511=dd_vendor),ROW(data_set!$B$2:$B$511)),ROW(data_set!8:8)),5),-1,0),"")</f>
        <v>4927899</v>
      </c>
      <c r="D18" s="74"/>
      <c r="E18" s="73" t="str">
        <f ca="1">IFERROR(VLOOKUP(C18,data_set!$E$2:$H$511,2,FALSE),"")</f>
        <v>36inch Display Additional Displays must be purchased with 4606761</v>
      </c>
      <c r="F18" s="85" t="str">
        <f ca="1">IFERROR(VLOOKUP(C18,data_set!$E$2:$H$511,3,FALSE),"")</f>
        <v>Flat rate to install each additional unit of a 36inch display at the same location. SKU 4606761 must be ordered for the same physical address. See description of SKU 4606761 for details on Basic install.</v>
      </c>
      <c r="G18" s="85"/>
      <c r="H18" s="86"/>
    </row>
    <row r="19" spans="2:8" s="78" customFormat="1" ht="42.75" customHeight="1" x14ac:dyDescent="0.25">
      <c r="B19" s="72" t="str">
        <f t="array" aca="1" ref="B19" ca="1">IFERROR(IF(INDEX(data_set!$D$2:$D$511,MATCH(C19,data_set!$E$2:$E$511,0))=0,"",INDEX(data_set!$D$2:$D$511,MATCH(C19,data_set!$E$2:$E$511,0))),"")</f>
        <v>Basic Signage</v>
      </c>
      <c r="C19" s="73">
        <f t="array" aca="1" ref="C19" ca="1">IFERROR(OFFSET(INDEX(data_set!$A$2:$G$511,SMALL(IF((data_set!$B$2:$B$511=dd_vendor),ROW(data_set!$B$2:$B$511)),ROW(data_set!9:9)),5),-1,0),"")</f>
        <v>4606762</v>
      </c>
      <c r="D19" s="73"/>
      <c r="E19" s="73" t="str">
        <f ca="1">IFERROR(VLOOKUP(C19,data_set!$E$2:$H$511,2,FALSE),"")</f>
        <v>Flat Rate - Basic install of a Digital Display up to 48"</v>
      </c>
      <c r="F19" s="85" t="str">
        <f ca="1">IFERROR(VLOOKUP(C19,data_set!$E$2:$H$511,3,FALSE),"")</f>
        <v xml:space="preserve">Flat rate to install up to a 48" display. Install provided mount hang TV and plug in. No cabling, cable management or connection to media player. Clean all debris from work area. </v>
      </c>
      <c r="G19" s="85"/>
      <c r="H19" s="86"/>
    </row>
    <row r="20" spans="2:8" s="78" customFormat="1" ht="42.75" customHeight="1" x14ac:dyDescent="0.25">
      <c r="B20" s="72" t="str">
        <f t="array" aca="1" ref="B20" ca="1">IFERROR(IF(INDEX(data_set!$D$2:$D$511,MATCH(C20,data_set!$E$2:$E$511,0))=0,"",INDEX(data_set!$D$2:$D$511,MATCH(C20,data_set!$E$2:$E$511,0))),"")</f>
        <v>Basic Signage</v>
      </c>
      <c r="C20" s="73">
        <f t="array" aca="1" ref="C20" ca="1">IFERROR(OFFSET(INDEX(data_set!$A$2:$G$511,SMALL(IF((data_set!$B$2:$B$511=dd_vendor),ROW(data_set!$B$2:$B$511)),ROW(data_set!10:10)),5),-1,0),"")</f>
        <v>4927902</v>
      </c>
      <c r="D20" s="74"/>
      <c r="E20" s="73" t="str">
        <f ca="1">IFERROR(VLOOKUP(C20,data_set!$E$2:$H$511,2,FALSE),"")</f>
        <v>48inch Display Additional Displays must be purchased with 4606762</v>
      </c>
      <c r="F20" s="85" t="str">
        <f ca="1">IFERROR(VLOOKUP(C20,data_set!$E$2:$H$511,3,FALSE),"")</f>
        <v>Flat rate to install each additional unit of a 48INCH display at the same location. SKU 4606762 must be ordered for the same physical address. See description of SKU 4606762 for details on Basic Install</v>
      </c>
      <c r="G20" s="85"/>
      <c r="H20" s="86"/>
    </row>
    <row r="21" spans="2:8" s="78" customFormat="1" ht="42.75" customHeight="1" x14ac:dyDescent="0.25">
      <c r="B21" s="72" t="str">
        <f t="array" aca="1" ref="B21" ca="1">IFERROR(IF(INDEX(data_set!$D$2:$D$511,MATCH(C21,data_set!$E$2:$E$511,0))=0,"",INDEX(data_set!$D$2:$D$511,MATCH(C21,data_set!$E$2:$E$511,0))),"")</f>
        <v>Basic Signage</v>
      </c>
      <c r="C21" s="73">
        <f t="array" aca="1" ref="C21" ca="1">IFERROR(OFFSET(INDEX(data_set!$A$2:$G$511,SMALL(IF((data_set!$B$2:$B$511=dd_vendor),ROW(data_set!$B$2:$B$511)),ROW(data_set!11:11)),5),-1,0),"")</f>
        <v>4606763</v>
      </c>
      <c r="D21" s="73"/>
      <c r="E21" s="73" t="str">
        <f ca="1">IFERROR(VLOOKUP(C21,data_set!$E$2:$H$511,2,FALSE),"")</f>
        <v>Flat Rate - Basic install of a Digital Display up to 70"</v>
      </c>
      <c r="F21" s="85" t="str">
        <f ca="1">IFERROR(VLOOKUP(C21,data_set!$E$2:$H$511,3,FALSE),"")</f>
        <v xml:space="preserve">Flat rate to install up to a 70" display. Install provided mount, hang TV and plug in. No cabling, cable management or connection to media player. Clean all debris from work area.  </v>
      </c>
      <c r="G21" s="85"/>
      <c r="H21" s="86"/>
    </row>
    <row r="22" spans="2:8" s="78" customFormat="1" ht="42.75" customHeight="1" x14ac:dyDescent="0.25">
      <c r="B22" s="72" t="str">
        <f t="array" aca="1" ref="B22" ca="1">IFERROR(IF(INDEX(data_set!$D$2:$D$511,MATCH(C22,data_set!$E$2:$E$511,0))=0,"",INDEX(data_set!$D$2:$D$511,MATCH(C22,data_set!$E$2:$E$511,0))),"")</f>
        <v>Basic Signage</v>
      </c>
      <c r="C22" s="73">
        <f t="array" aca="1" ref="C22" ca="1">IFERROR(OFFSET(INDEX(data_set!$A$2:$G$511,SMALL(IF((data_set!$B$2:$B$511=dd_vendor),ROW(data_set!$B$2:$B$511)),ROW(data_set!12:12)),5),-1,0),"")</f>
        <v>4927903</v>
      </c>
      <c r="D22" s="74"/>
      <c r="E22" s="73" t="str">
        <f ca="1">IFERROR(VLOOKUP(C22,data_set!$E$2:$H$511,2,FALSE),"")</f>
        <v>70inch Display Additional Displays must be purchased with 4606763</v>
      </c>
      <c r="F22" s="85" t="str">
        <f ca="1">IFERROR(VLOOKUP(C22,data_set!$E$2:$H$511,3,FALSE),"")</f>
        <v>Flat rate to install each additional unit of a 70INCH display at the same location. SKU 4606763 must be ordered for the same physical address. See description of SKU 4606763 for details on Basic Install.</v>
      </c>
      <c r="G22" s="85"/>
      <c r="H22" s="86"/>
    </row>
    <row r="23" spans="2:8" s="78" customFormat="1" ht="42.75" customHeight="1" x14ac:dyDescent="0.25">
      <c r="B23" s="72" t="str">
        <f t="array" aca="1" ref="B23" ca="1">IFERROR(IF(INDEX(data_set!$D$2:$D$511,MATCH(C23,data_set!$E$2:$E$511,0))=0,"",INDEX(data_set!$D$2:$D$511,MATCH(C23,data_set!$E$2:$E$511,0))),"")</f>
        <v>Adv Signage Install</v>
      </c>
      <c r="C23" s="73">
        <f t="array" aca="1" ref="C23" ca="1">IFERROR(OFFSET(INDEX(data_set!$A$2:$G$511,SMALL(IF((data_set!$B$2:$B$511=dd_vendor),ROW(data_set!$B$2:$B$511)),ROW(data_set!13:13)),5),-1,0),"")</f>
        <v>4279960</v>
      </c>
      <c r="D23" s="73"/>
      <c r="E23" s="73" t="str">
        <f ca="1">IFERROR(VLOOKUP(C23,data_set!$E$2:$H$511,2,FALSE),"")</f>
        <v>Flat rate to install a Digital Display up to a 36" screen size.</v>
      </c>
      <c r="F23" s="85" t="str">
        <f ca="1">IFERROR(VLOOKUP(C23,data_set!$E$2:$H$511,3,FALSE),"")</f>
        <v>Installation includes all travel, labor, materials (excluding mount), 1 cable run CAT5 upto 50', connection to media device, testing and verification.</v>
      </c>
      <c r="G23" s="85"/>
      <c r="H23" s="86"/>
    </row>
    <row r="24" spans="2:8" s="78" customFormat="1" ht="42.75" customHeight="1" x14ac:dyDescent="0.25">
      <c r="B24" s="72" t="str">
        <f t="array" aca="1" ref="B24" ca="1">IFERROR(IF(INDEX(data_set!$D$2:$D$511,MATCH(C24,data_set!$E$2:$E$511,0))=0,"",INDEX(data_set!$D$2:$D$511,MATCH(C24,data_set!$E$2:$E$511,0))),"")</f>
        <v>Adv Signage Install</v>
      </c>
      <c r="C24" s="73">
        <f t="array" aca="1" ref="C24" ca="1">IFERROR(OFFSET(INDEX(data_set!$A$2:$G$511,SMALL(IF((data_set!$B$2:$B$511=dd_vendor),ROW(data_set!$B$2:$B$511)),ROW(data_set!14:14)),5),-1,0),"")</f>
        <v>4927905</v>
      </c>
      <c r="D24" s="74"/>
      <c r="E24" s="73" t="str">
        <f ca="1">IFERROR(VLOOKUP(C24,data_set!$E$2:$H$511,2,FALSE),"")</f>
        <v>36inch Display Additional Displays must be purchased with 4279960</v>
      </c>
      <c r="F24" s="85" t="str">
        <f ca="1">IFERROR(VLOOKUP(C24,data_set!$E$2:$H$511,3,FALSE),"")</f>
        <v>Flat rate to install each additional unit of a 36INCH display at the same location. SKU 44279960 must be ordered for the same physical address. See description of SKU 4279960 for details on Advanced Install.</v>
      </c>
      <c r="G24" s="85"/>
      <c r="H24" s="86"/>
    </row>
    <row r="25" spans="2:8" s="78" customFormat="1" ht="42.75" customHeight="1" x14ac:dyDescent="0.25">
      <c r="B25" s="72" t="str">
        <f t="array" aca="1" ref="B25" ca="1">IFERROR(IF(INDEX(data_set!$D$2:$D$511,MATCH(C25,data_set!$E$2:$E$511,0))=0,"",INDEX(data_set!$D$2:$D$511,MATCH(C25,data_set!$E$2:$E$511,0))),"")</f>
        <v>Adv Signage Install</v>
      </c>
      <c r="C25" s="73">
        <f t="array" aca="1" ref="C25" ca="1">IFERROR(OFFSET(INDEX(data_set!$A$2:$G$511,SMALL(IF((data_set!$B$2:$B$511=dd_vendor),ROW(data_set!$B$2:$B$511)),ROW(data_set!15:15)),5),-1,0),"")</f>
        <v>4279961</v>
      </c>
      <c r="D25" s="73"/>
      <c r="E25" s="73" t="str">
        <f ca="1">IFERROR(VLOOKUP(C25,data_set!$E$2:$H$511,2,FALSE),"")</f>
        <v>Flat rate to install a Digital Display up to a 48" screen size.</v>
      </c>
      <c r="F25" s="85" t="str">
        <f ca="1">IFERROR(VLOOKUP(C25,data_set!$E$2:$H$511,3,FALSE),"")</f>
        <v>Installation includes all travel, labor, materials (excluding mount), 1 cable run CAT5 upto 50', connection to media device, testing and verification.</v>
      </c>
      <c r="G25" s="85"/>
      <c r="H25" s="86"/>
    </row>
    <row r="26" spans="2:8" s="78" customFormat="1" ht="42.75" customHeight="1" x14ac:dyDescent="0.25">
      <c r="B26" s="72" t="str">
        <f t="array" aca="1" ref="B26" ca="1">IFERROR(IF(INDEX(data_set!$D$2:$D$511,MATCH(C26,data_set!$E$2:$E$511,0))=0,"",INDEX(data_set!$D$2:$D$511,MATCH(C26,data_set!$E$2:$E$511,0))),"")</f>
        <v>Adv Signage Install</v>
      </c>
      <c r="C26" s="73">
        <f t="array" aca="1" ref="C26" ca="1">IFERROR(OFFSET(INDEX(data_set!$A$2:$G$511,SMALL(IF((data_set!$B$2:$B$511=dd_vendor),ROW(data_set!$B$2:$B$511)),ROW(data_set!16:16)),5),-1,0),"")</f>
        <v>4927906</v>
      </c>
      <c r="D26" s="74"/>
      <c r="E26" s="73" t="str">
        <f ca="1">IFERROR(VLOOKUP(C26,data_set!$E$2:$H$511,2,FALSE),"")</f>
        <v>48inch Display Additional Displays must be purchased with 4279961</v>
      </c>
      <c r="F26" s="85" t="str">
        <f ca="1">IFERROR(VLOOKUP(C26,data_set!$E$2:$H$511,3,FALSE),"")</f>
        <v>Flat rate to install each additional unit of a 48INCH display at the same location. SKU 4279961 must be ordered for the same physical address. See description of SKU 4279961 for details on Advanced Install.</v>
      </c>
      <c r="G26" s="85"/>
      <c r="H26" s="86"/>
    </row>
    <row r="27" spans="2:8" s="78" customFormat="1" ht="42.75" customHeight="1" x14ac:dyDescent="0.25">
      <c r="B27" s="72" t="str">
        <f t="array" aca="1" ref="B27" ca="1">IFERROR(IF(INDEX(data_set!$D$2:$D$511,MATCH(C27,data_set!$E$2:$E$511,0))=0,"",INDEX(data_set!$D$2:$D$511,MATCH(C27,data_set!$E$2:$E$511,0))),"")</f>
        <v>Adv Signage Install</v>
      </c>
      <c r="C27" s="73">
        <f t="array" aca="1" ref="C27" ca="1">IFERROR(OFFSET(INDEX(data_set!$A$2:$G$511,SMALL(IF((data_set!$B$2:$B$511=dd_vendor),ROW(data_set!$B$2:$B$511)),ROW(data_set!17:17)),5),-1,0),"")</f>
        <v>4279962</v>
      </c>
      <c r="D27" s="73"/>
      <c r="E27" s="73" t="str">
        <f ca="1">IFERROR(VLOOKUP(C27,data_set!$E$2:$H$511,2,FALSE),"")</f>
        <v>Flat rate to install a Digital Display up to a 70" screen size.</v>
      </c>
      <c r="F27" s="85" t="str">
        <f ca="1">IFERROR(VLOOKUP(C27,data_set!$E$2:$H$511,3,FALSE),"")</f>
        <v>Installation includes all travel, labor, materials (excluding mount), 1 cable run CAT5 upto 50', connection to media device, testing and verification.</v>
      </c>
      <c r="G27" s="85"/>
      <c r="H27" s="86"/>
    </row>
    <row r="28" spans="2:8" s="78" customFormat="1" ht="42.75" customHeight="1" x14ac:dyDescent="0.25">
      <c r="B28" s="72" t="str">
        <f t="array" aca="1" ref="B28" ca="1">IFERROR(IF(INDEX(data_set!$D$2:$D$511,MATCH(C28,data_set!$E$2:$E$511,0))=0,"",INDEX(data_set!$D$2:$D$511,MATCH(C28,data_set!$E$2:$E$511,0))),"")</f>
        <v>Adv Signage Install</v>
      </c>
      <c r="C28" s="73">
        <f t="array" aca="1" ref="C28" ca="1">IFERROR(OFFSET(INDEX(data_set!$A$2:$G$511,SMALL(IF((data_set!$B$2:$B$511=dd_vendor),ROW(data_set!$B$2:$B$511)),ROW(data_set!18:18)),5),-1,0),"")</f>
        <v>4927907</v>
      </c>
      <c r="D28" s="74"/>
      <c r="E28" s="73" t="str">
        <f ca="1">IFERROR(VLOOKUP(C28,data_set!$E$2:$H$511,2,FALSE),"")</f>
        <v>70inch Display Additional Displays must be purchased with 4279962</v>
      </c>
      <c r="F28" s="85" t="str">
        <f ca="1">IFERROR(VLOOKUP(C28,data_set!$E$2:$H$511,3,FALSE),"")</f>
        <v>Flat rate to install each additional unit of a 70INCH display at the same location. SKU 4279962 must be ordered for the same physical address. See description of SKU 4279962 for details on Advanced Install.</v>
      </c>
      <c r="G28" s="85"/>
      <c r="H28" s="86"/>
    </row>
    <row r="29" spans="2:8" s="78" customFormat="1" ht="42.75" customHeight="1" x14ac:dyDescent="0.25">
      <c r="B29" s="72" t="str">
        <f t="array" aca="1" ref="B29" ca="1">IFERROR(IF(INDEX(data_set!$D$2:$D$511,MATCH(C29,data_set!$E$2:$E$511,0))=0,"",INDEX(data_set!$D$2:$D$511,MATCH(C29,data_set!$E$2:$E$511,0))),"")</f>
        <v>Adv Signage Install</v>
      </c>
      <c r="C29" s="73">
        <f t="array" aca="1" ref="C29" ca="1">IFERROR(OFFSET(INDEX(data_set!$A$2:$G$511,SMALL(IF((data_set!$B$2:$B$511=dd_vendor),ROW(data_set!$B$2:$B$511)),ROW(data_set!19:19)),5),-1,0),"")</f>
        <v>4380679</v>
      </c>
      <c r="D29" s="73"/>
      <c r="E29" s="73" t="str">
        <f ca="1">IFERROR(VLOOKUP(C29,data_set!$E$2:$H$511,2,FALSE),"")</f>
        <v>Flat rate to install a Digital Display up to a 80" screen size.</v>
      </c>
      <c r="F29" s="85" t="str">
        <f ca="1">IFERROR(VLOOKUP(C29,data_set!$E$2:$H$511,3,FALSE),"")</f>
        <v>Flate rate to install up to (1) 80 inch display.  Install includes up to a 50' CAT 5 cable run, all travel.  Mount isn't included</v>
      </c>
      <c r="G29" s="85"/>
      <c r="H29" s="86"/>
    </row>
    <row r="30" spans="2:8" s="78" customFormat="1" ht="42.75" customHeight="1" x14ac:dyDescent="0.25">
      <c r="B30" s="72" t="str">
        <f t="array" aca="1" ref="B30" ca="1">IFERROR(IF(INDEX(data_set!$D$2:$D$511,MATCH(C30,data_set!$E$2:$E$511,0))=0,"",INDEX(data_set!$D$2:$D$511,MATCH(C30,data_set!$E$2:$E$511,0))),"")</f>
        <v>Printer Install Services</v>
      </c>
      <c r="C30" s="73">
        <f t="array" aca="1" ref="C30" ca="1">IFERROR(OFFSET(INDEX(data_set!$A$2:$G$511,SMALL(IF((data_set!$B$2:$B$511=dd_vendor),ROW(data_set!$B$2:$B$511)),ROW(data_set!20:20)),5),-1,0),"")</f>
        <v>4606412</v>
      </c>
      <c r="D30" s="74"/>
      <c r="E30" s="73" t="str">
        <f ca="1">IFERROR(VLOOKUP(C30,data_set!$E$2:$H$511,2,FALSE),"")</f>
        <v>Basic Printer Installation up to 40 lbs.</v>
      </c>
      <c r="F30" s="85" t="str">
        <f ca="1">IFERROR(VLOOKUP(C30,data_set!$E$2:$H$511,3,FALSE),"")</f>
        <v>Cost includes all labor to unbox, place and verify print. No Administration. Printer weight up to 40lbs.</v>
      </c>
      <c r="G30" s="85"/>
      <c r="H30" s="86"/>
    </row>
    <row r="31" spans="2:8" s="78" customFormat="1" ht="42.75" customHeight="1" x14ac:dyDescent="0.25">
      <c r="B31" s="72" t="str">
        <f t="array" aca="1" ref="B31" ca="1">IFERROR(IF(INDEX(data_set!$D$2:$D$511,MATCH(C31,data_set!$E$2:$E$511,0))=0,"",INDEX(data_set!$D$2:$D$511,MATCH(C31,data_set!$E$2:$E$511,0))),"")</f>
        <v>Printer Install Services</v>
      </c>
      <c r="C31" s="73">
        <f t="array" aca="1" ref="C31" ca="1">IFERROR(OFFSET(INDEX(data_set!$A$2:$G$511,SMALL(IF((data_set!$B$2:$B$511=dd_vendor),ROW(data_set!$B$2:$B$511)),ROW(data_set!21:21)),5),-1,0),"")</f>
        <v>4927909</v>
      </c>
      <c r="D31" s="73"/>
      <c r="E31" s="73" t="str">
        <f ca="1">IFERROR(VLOOKUP(C31,data_set!$E$2:$H$511,2,FALSE),"")</f>
        <v>40lbs basic printer install additional units must be purchased with 4606412</v>
      </c>
      <c r="F31" s="85" t="str">
        <f ca="1">IFERROR(VLOOKUP(C31,data_set!$E$2:$H$511,3,FALSE),"")</f>
        <v>Flat rate to install each additional unit of up to a 40 LBS printer at the same location. SKU 4606412 must be ordered for the same physical address. See description of SKU 4606412 for details on Basic Install.</v>
      </c>
      <c r="G31" s="85"/>
      <c r="H31" s="86"/>
    </row>
    <row r="32" spans="2:8" s="78" customFormat="1" ht="42.75" customHeight="1" x14ac:dyDescent="0.25">
      <c r="B32" s="72" t="str">
        <f t="array" aca="1" ref="B32" ca="1">IFERROR(IF(INDEX(data_set!$D$2:$D$511,MATCH(C32,data_set!$E$2:$E$511,0))=0,"",INDEX(data_set!$D$2:$D$511,MATCH(C32,data_set!$E$2:$E$511,0))),"")</f>
        <v>Printer Install Services</v>
      </c>
      <c r="C32" s="73">
        <f t="array" aca="1" ref="C32" ca="1">IFERROR(OFFSET(INDEX(data_set!$A$2:$G$511,SMALL(IF((data_set!$B$2:$B$511=dd_vendor),ROW(data_set!$B$2:$B$511)),ROW(data_set!22:22)),5),-1,0),"")</f>
        <v>4606413</v>
      </c>
      <c r="D32" s="74"/>
      <c r="E32" s="73" t="str">
        <f ca="1">IFERROR(VLOOKUP(C32,data_set!$E$2:$H$511,2,FALSE),"")</f>
        <v>Basic Printer Installation 41-80 lbs.</v>
      </c>
      <c r="F32" s="85" t="str">
        <f ca="1">IFERROR(VLOOKUP(C32,data_set!$E$2:$H$511,3,FALSE),"")</f>
        <v>Cost includes all labor to unbox, place and verify print. No Administration. Printer weight 41 -80lbs.</v>
      </c>
      <c r="G32" s="85"/>
      <c r="H32" s="86"/>
    </row>
    <row r="33" spans="2:8" s="78" customFormat="1" ht="42.75" customHeight="1" x14ac:dyDescent="0.25">
      <c r="B33" s="72" t="str">
        <f t="array" aca="1" ref="B33" ca="1">IFERROR(IF(INDEX(data_set!$D$2:$D$511,MATCH(C33,data_set!$E$2:$E$511,0))=0,"",INDEX(data_set!$D$2:$D$511,MATCH(C33,data_set!$E$2:$E$511,0))),"")</f>
        <v>Printer Install Services</v>
      </c>
      <c r="C33" s="73">
        <f t="array" aca="1" ref="C33" ca="1">IFERROR(OFFSET(INDEX(data_set!$A$2:$G$511,SMALL(IF((data_set!$B$2:$B$511=dd_vendor),ROW(data_set!$B$2:$B$511)),ROW(data_set!23:23)),5),-1,0),"")</f>
        <v>4927910</v>
      </c>
      <c r="D33" s="73"/>
      <c r="E33" s="73" t="str">
        <f ca="1">IFERROR(VLOOKUP(C33,data_set!$E$2:$H$511,2,FALSE),"")</f>
        <v>41-80lbs basic printer install additional units must be purchased with 4606413</v>
      </c>
      <c r="F33" s="85" t="str">
        <f ca="1">IFERROR(VLOOKUP(C33,data_set!$E$2:$H$511,3,FALSE),"")</f>
        <v>Flat rate to install each additional unit of up to a 80 LBS printer at the same location. SKU 4606413 must be ordered for the same physical address. See description of SKU 4606413 for details on Basic Install</v>
      </c>
      <c r="G33" s="85"/>
      <c r="H33" s="86"/>
    </row>
    <row r="34" spans="2:8" s="78" customFormat="1" ht="42.75" customHeight="1" x14ac:dyDescent="0.25">
      <c r="B34" s="72" t="str">
        <f t="array" aca="1" ref="B34" ca="1">IFERROR(IF(INDEX(data_set!$D$2:$D$511,MATCH(C34,data_set!$E$2:$E$511,0))=0,"",INDEX(data_set!$D$2:$D$511,MATCH(C34,data_set!$E$2:$E$511,0))),"")</f>
        <v>Printer Install Services</v>
      </c>
      <c r="C34" s="73">
        <f t="array" aca="1" ref="C34" ca="1">IFERROR(OFFSET(INDEX(data_set!$A$2:$G$511,SMALL(IF((data_set!$B$2:$B$511=dd_vendor),ROW(data_set!$B$2:$B$511)),ROW(data_set!24:24)),5),-1,0),"")</f>
        <v>4501982</v>
      </c>
      <c r="D34" s="74"/>
      <c r="E34" s="73" t="str">
        <f ca="1">IFERROR(VLOOKUP(C34,data_set!$E$2:$H$511,2,FALSE),"")</f>
        <v>White Glove Printer Install up to 40 pounds</v>
      </c>
      <c r="F34" s="85" t="str">
        <f ca="1">IFERROR(VLOOKUP(C34,data_set!$E$2:$H$511,3,FALSE),"")</f>
        <v>Unbox printer and remove packaging materials, hook up to PC, install printer driver software, show how to use printer and print test page, configure for scanning and fax, network set-up, set-up for shared drive</v>
      </c>
      <c r="G34" s="85"/>
      <c r="H34" s="86"/>
    </row>
    <row r="35" spans="2:8" s="78" customFormat="1" ht="42.75" customHeight="1" x14ac:dyDescent="0.25">
      <c r="B35" s="72" t="str">
        <f t="array" aca="1" ref="B35" ca="1">IFERROR(IF(INDEX(data_set!$D$2:$D$511,MATCH(C35,data_set!$E$2:$E$511,0))=0,"",INDEX(data_set!$D$2:$D$511,MATCH(C35,data_set!$E$2:$E$511,0))),"")</f>
        <v>Printer Install Services</v>
      </c>
      <c r="C35" s="73">
        <f t="array" aca="1" ref="C35" ca="1">IFERROR(OFFSET(INDEX(data_set!$A$2:$G$511,SMALL(IF((data_set!$B$2:$B$511=dd_vendor),ROW(data_set!$B$2:$B$511)),ROW(data_set!25:25)),5),-1,0),"")</f>
        <v>4927911</v>
      </c>
      <c r="D35" s="73"/>
      <c r="E35" s="73" t="str">
        <f ca="1">IFERROR(VLOOKUP(C35,data_set!$E$2:$H$511,2,FALSE),"")</f>
        <v>40lbs white glove printer install additional units must be purchased with 4501982</v>
      </c>
      <c r="F35" s="85" t="str">
        <f ca="1">IFERROR(VLOOKUP(C35,data_set!$E$2:$H$511,3,FALSE),"")</f>
        <v>Flat rate to install each additional unit of up to a 40 LBS printer at the same location. SKU 4501982 must be ordered for the same physical address. See description of SKU 4501982 for details on White Glove Install.</v>
      </c>
      <c r="G35" s="85"/>
      <c r="H35" s="86"/>
    </row>
    <row r="36" spans="2:8" s="78" customFormat="1" ht="42.75" customHeight="1" x14ac:dyDescent="0.25">
      <c r="B36" s="72" t="str">
        <f t="array" aca="1" ref="B36" ca="1">IFERROR(IF(INDEX(data_set!$D$2:$D$511,MATCH(C36,data_set!$E$2:$E$511,0))=0,"",INDEX(data_set!$D$2:$D$511,MATCH(C36,data_set!$E$2:$E$511,0))),"")</f>
        <v>Printer Install Services</v>
      </c>
      <c r="C36" s="73">
        <f t="array" aca="1" ref="C36" ca="1">IFERROR(OFFSET(INDEX(data_set!$A$2:$G$511,SMALL(IF((data_set!$B$2:$B$511=dd_vendor),ROW(data_set!$B$2:$B$511)),ROW(data_set!26:26)),5),-1,0),"")</f>
        <v>4501983</v>
      </c>
      <c r="D36" s="74"/>
      <c r="E36" s="73" t="str">
        <f ca="1">IFERROR(VLOOKUP(C36,data_set!$E$2:$H$511,2,FALSE),"")</f>
        <v>White Glove Printer Install 41-80 lbs.</v>
      </c>
      <c r="F36" s="85" t="str">
        <f ca="1">IFERROR(VLOOKUP(C36,data_set!$E$2:$H$511,3,FALSE),"")</f>
        <v>Unbox printer and remove packaging materials, hook up to PC, install printer driver software, show how to use printer and print test page, configure for scanning and fax, network set-up, set-up for shared drive</v>
      </c>
      <c r="G36" s="85"/>
      <c r="H36" s="86"/>
    </row>
    <row r="37" spans="2:8" s="78" customFormat="1" ht="42.75" customHeight="1" x14ac:dyDescent="0.25">
      <c r="B37" s="72" t="str">
        <f t="array" aca="1" ref="B37" ca="1">IFERROR(IF(INDEX(data_set!$D$2:$D$511,MATCH(C37,data_set!$E$2:$E$511,0))=0,"",INDEX(data_set!$D$2:$D$511,MATCH(C37,data_set!$E$2:$E$511,0))),"")</f>
        <v>Printer Install Services</v>
      </c>
      <c r="C37" s="73">
        <f t="array" aca="1" ref="C37" ca="1">IFERROR(OFFSET(INDEX(data_set!$A$2:$G$511,SMALL(IF((data_set!$B$2:$B$511=dd_vendor),ROW(data_set!$B$2:$B$511)),ROW(data_set!27:27)),5),-1,0),"")</f>
        <v>4927913</v>
      </c>
      <c r="D37" s="73"/>
      <c r="E37" s="73" t="str">
        <f ca="1">IFERROR(VLOOKUP(C37,data_set!$E$2:$H$511,2,FALSE),"")</f>
        <v>41-80lbs white glove printer install additional units must be purchased with 4501983</v>
      </c>
      <c r="F37" s="85" t="str">
        <f ca="1">IFERROR(VLOOKUP(C37,data_set!$E$2:$H$511,3,FALSE),"")</f>
        <v>Flat rate to install each additional unit of up to a 80 LBS printer at the same location. SKU 4501983 must be ordered for the same physical address. See description of SKU 4501983 for details on White Glove Install.</v>
      </c>
      <c r="G37" s="85"/>
      <c r="H37" s="86"/>
    </row>
    <row r="38" spans="2:8" s="78" customFormat="1" ht="42.75" customHeight="1" x14ac:dyDescent="0.25">
      <c r="B38" s="72" t="str">
        <f t="array" aca="1" ref="B38" ca="1">IFERROR(IF(INDEX(data_set!$D$2:$D$511,MATCH(C38,data_set!$E$2:$E$511,0))=0,"",INDEX(data_set!$D$2:$D$511,MATCH(C38,data_set!$E$2:$E$511,0))),"")</f>
        <v>Printer Install Services</v>
      </c>
      <c r="C38" s="73">
        <f t="array" aca="1" ref="C38" ca="1">IFERROR(OFFSET(INDEX(data_set!$A$2:$G$511,SMALL(IF((data_set!$B$2:$B$511=dd_vendor),ROW(data_set!$B$2:$B$511)),ROW(data_set!28:28)),5),-1,0),"")</f>
        <v>4501984</v>
      </c>
      <c r="D38" s="74"/>
      <c r="E38" s="73" t="str">
        <f ca="1">IFERROR(VLOOKUP(C38,data_set!$E$2:$H$511,2,FALSE),"")</f>
        <v>Printer Install 81lb - 150lbs</v>
      </c>
      <c r="F38" s="85" t="str">
        <f ca="1">IFERROR(VLOOKUP(C38,data_set!$E$2:$H$511,3,FALSE),"")</f>
        <v>Unbox printer and remove packaging materials, hook up to PC, install printer driver software, show how to use printer and print test page, configure for scanning and fax, network set-up, set-up for shared drive. Printer weight 81lb-150lbs</v>
      </c>
      <c r="G38" s="85"/>
      <c r="H38" s="86"/>
    </row>
    <row r="39" spans="2:8" s="78" customFormat="1" ht="42.75" customHeight="1" x14ac:dyDescent="0.25">
      <c r="B39" s="72" t="str">
        <f t="array" aca="1" ref="B39" ca="1">IFERROR(IF(INDEX(data_set!$D$2:$D$511,MATCH(C39,data_set!$E$2:$E$511,0))=0,"",INDEX(data_set!$D$2:$D$511,MATCH(C39,data_set!$E$2:$E$511,0))),"")</f>
        <v>Printer Install Services</v>
      </c>
      <c r="C39" s="73">
        <f t="array" aca="1" ref="C39" ca="1">IFERROR(OFFSET(INDEX(data_set!$A$2:$G$511,SMALL(IF((data_set!$B$2:$B$511=dd_vendor),ROW(data_set!$B$2:$B$511)),ROW(data_set!29:29)),5),-1,0),"")</f>
        <v>4927916</v>
      </c>
      <c r="D39" s="73"/>
      <c r="E39" s="73" t="str">
        <f ca="1">IFERROR(VLOOKUP(C39,data_set!$E$2:$H$511,2,FALSE),"")</f>
        <v>81-150lbs white glove printer install additional units must be purchased with 4501984</v>
      </c>
      <c r="F39" s="85" t="str">
        <f ca="1">IFERROR(VLOOKUP(C39,data_set!$E$2:$H$511,3,FALSE),"")</f>
        <v>Flat rate to install each additional unit of up to 150 LBS printer at the same location. SKU 4501984 must be ordered for the same physical address. See description of SKU 4501984 for details on White Glove Install.</v>
      </c>
      <c r="G39" s="85"/>
      <c r="H39" s="86"/>
    </row>
    <row r="40" spans="2:8" s="78" customFormat="1" ht="42.75" customHeight="1" x14ac:dyDescent="0.25">
      <c r="B40" s="72" t="str">
        <f t="array" aca="1" ref="B40" ca="1">IFERROR(IF(INDEX(data_set!$D$2:$D$511,MATCH(C40,data_set!$E$2:$E$511,0))=0,"",INDEX(data_set!$D$2:$D$511,MATCH(C40,data_set!$E$2:$E$511,0))),"")</f>
        <v>Printer Install Services</v>
      </c>
      <c r="C40" s="73">
        <f t="array" aca="1" ref="C40" ca="1">IFERROR(OFFSET(INDEX(data_set!$A$2:$G$511,SMALL(IF((data_set!$B$2:$B$511=dd_vendor),ROW(data_set!$B$2:$B$511)),ROW(data_set!30:30)),5),-1,0),"")</f>
        <v>4666563</v>
      </c>
      <c r="D40" s="74"/>
      <c r="E40" s="73" t="str">
        <f ca="1">IFERROR(VLOOKUP(C40,data_set!$E$2:$H$511,2,FALSE),"")</f>
        <v>Printer Install 151lb-275lb</v>
      </c>
      <c r="F40" s="85" t="str">
        <f ca="1">IFERROR(VLOOKUP(C40,data_set!$E$2:$H$511,3,FALSE),"")</f>
        <v>Unbox printer and remove packaging materials, hook up to PC, install printer driver software, show how to use printer and print test page, configure for scanning and fax, network set-up, set-up for shared drive 151lb-275lb</v>
      </c>
      <c r="G40" s="85"/>
      <c r="H40" s="86"/>
    </row>
    <row r="41" spans="2:8" s="78" customFormat="1" ht="42.75" customHeight="1" x14ac:dyDescent="0.25">
      <c r="B41" s="72" t="str">
        <f t="array" aca="1" ref="B41" ca="1">IFERROR(IF(INDEX(data_set!$D$2:$D$511,MATCH(C41,data_set!$E$2:$E$511,0))=0,"",INDEX(data_set!$D$2:$D$511,MATCH(C41,data_set!$E$2:$E$511,0))),"")</f>
        <v>Printer Install Services</v>
      </c>
      <c r="C41" s="73">
        <f t="array" aca="1" ref="C41" ca="1">IFERROR(OFFSET(INDEX(data_set!$A$2:$G$511,SMALL(IF((data_set!$B$2:$B$511=dd_vendor),ROW(data_set!$B$2:$B$511)),ROW(data_set!31:31)),5),-1,0),"")</f>
        <v>4927918</v>
      </c>
      <c r="D41" s="73"/>
      <c r="E41" s="73" t="str">
        <f ca="1">IFERROR(VLOOKUP(C41,data_set!$E$2:$H$511,2,FALSE),"")</f>
        <v>Printer Install 151lb-275lb white glove printer install additional units must be purchased with 4666563</v>
      </c>
      <c r="F41" s="85" t="str">
        <f ca="1">IFERROR(VLOOKUP(C41,data_set!$E$2:$H$511,3,FALSE),"")</f>
        <v>Flat rate to install each additional unit of up to a 275 LBS printer at the same location. SKU 4666563 must be ordered for the same physical address. See description of SKU 4666563 for details on White Glove Install.</v>
      </c>
      <c r="G41" s="85"/>
      <c r="H41" s="86"/>
    </row>
    <row r="42" spans="2:8" s="78" customFormat="1" ht="42.75" customHeight="1" x14ac:dyDescent="0.25">
      <c r="B42" s="72" t="str">
        <f t="array" aca="1" ref="B42" ca="1">IFERROR(IF(INDEX(data_set!$D$2:$D$511,MATCH(C42,data_set!$E$2:$E$511,0))=0,"",INDEX(data_set!$D$2:$D$511,MATCH(C42,data_set!$E$2:$E$511,0))),"")</f>
        <v>Physical Security</v>
      </c>
      <c r="C42" s="73">
        <f t="array" aca="1" ref="C42" ca="1">IFERROR(OFFSET(INDEX(data_set!$A$2:$G$511,SMALL(IF((data_set!$B$2:$B$511=dd_vendor),ROW(data_set!$B$2:$B$511)),ROW(data_set!32:32)),5),-1,0),"")</f>
        <v>4504946</v>
      </c>
      <c r="D42" s="74"/>
      <c r="E42" s="73" t="str">
        <f ca="1">IFERROR(VLOOKUP(C42,data_set!$E$2:$H$511,2,FALSE),"")</f>
        <v>Installation of 8+ Security Cameras, per camera, cable runs included</v>
      </c>
      <c r="F42" s="85" t="str">
        <f ca="1">IFERROR(VLOOKUP(C42,data_set!$E$2:$H$511,3,FALSE),"")</f>
        <v>Flat fee for installation 8+ cameras, cable runs included.  Assembly technician will arrive onsite to a SOW to perform unboxing, setup, mounting, and debris removal.  No IT services, installation only.  No materials included</v>
      </c>
      <c r="G42" s="85"/>
      <c r="H42" s="86"/>
    </row>
    <row r="43" spans="2:8" s="78" customFormat="1" ht="42.75" customHeight="1" x14ac:dyDescent="0.25">
      <c r="B43" s="72" t="str">
        <f t="array" aca="1" ref="B43" ca="1">IFERROR(IF(INDEX(data_set!$D$2:$D$511,MATCH(C43,data_set!$E$2:$E$511,0))=0,"",INDEX(data_set!$D$2:$D$511,MATCH(C43,data_set!$E$2:$E$511,0))),"")</f>
        <v>Networking Gear</v>
      </c>
      <c r="C43" s="73">
        <f t="array" aca="1" ref="C43" ca="1">IFERROR(OFFSET(INDEX(data_set!$A$2:$G$511,SMALL(IF((data_set!$B$2:$B$511=dd_vendor),ROW(data_set!$B$2:$B$511)),ROW(data_set!33:33)),5),-1,0),"")</f>
        <v>4279943</v>
      </c>
      <c r="D43" s="73"/>
      <c r="E43" s="73" t="str">
        <f ca="1">IFERROR(VLOOKUP(C43,data_set!$E$2:$H$511,2,FALSE),"")</f>
        <v>Installation of  Networking Equipment</v>
      </c>
      <c r="F43" s="85" t="str">
        <f ca="1">IFERROR(VLOOKUP(C43,data_set!$E$2:$H$511,3,FALSE),"")</f>
        <v>Technician installs one (1) piece of preshipped Networking Gear. The equipment is unboxed, racked, cabled (within the racking system), punched down, tested and connectivity verified.</v>
      </c>
      <c r="G43" s="85"/>
      <c r="H43" s="86"/>
    </row>
    <row r="44" spans="2:8" s="78" customFormat="1" ht="42.75" customHeight="1" x14ac:dyDescent="0.25">
      <c r="B44" s="72" t="str">
        <f t="array" aca="1" ref="B44" ca="1">IFERROR(IF(INDEX(data_set!$D$2:$D$511,MATCH(C44,data_set!$E$2:$E$511,0))=0,"",INDEX(data_set!$D$2:$D$511,MATCH(C44,data_set!$E$2:$E$511,0))),"")</f>
        <v>Projector</v>
      </c>
      <c r="C44" s="73">
        <f t="array" aca="1" ref="C44" ca="1">IFERROR(OFFSET(INDEX(data_set!$A$2:$G$511,SMALL(IF((data_set!$B$2:$B$511=dd_vendor),ROW(data_set!$B$2:$B$511)),ROW(data_set!34:34)),5),-1,0),"")</f>
        <v>4436206</v>
      </c>
      <c r="D44" s="74"/>
      <c r="E44" s="73" t="str">
        <f ca="1">IFERROR(VLOOKUP(C44,data_set!$E$2:$H$511,2,FALSE),"")</f>
        <v xml:space="preserve">Physical site survey to determine mounting requirements of projector. </v>
      </c>
      <c r="F44" s="85" t="str">
        <f ca="1">IFERROR(VLOOKUP(C44,data_set!$E$2:$H$511,3,FALSE),"")</f>
        <v xml:space="preserve">Physical site survey to determine the placement of projector and mounting requirements. AV, cabling and power recommendations. </v>
      </c>
      <c r="G44" s="85"/>
      <c r="H44" s="86"/>
    </row>
    <row r="45" spans="2:8" s="78" customFormat="1" ht="42.75" customHeight="1" x14ac:dyDescent="0.25">
      <c r="B45" s="72" t="str">
        <f t="array" aca="1" ref="B45" ca="1">IFERROR(IF(INDEX(data_set!$D$2:$D$511,MATCH(C45,data_set!$E$2:$E$511,0))=0,"",INDEX(data_set!$D$2:$D$511,MATCH(C45,data_set!$E$2:$E$511,0))),"")</f>
        <v>WLAN</v>
      </c>
      <c r="C45" s="73">
        <f t="array" aca="1" ref="C45" ca="1">IFERROR(OFFSET(INDEX(data_set!$A$2:$G$511,SMALL(IF((data_set!$B$2:$B$511=dd_vendor),ROW(data_set!$B$2:$B$511)),ROW(data_set!35:35)),5),-1,0),"")</f>
        <v>4279948</v>
      </c>
      <c r="D45" s="73"/>
      <c r="E45" s="73" t="str">
        <f ca="1">IFERROR(VLOOKUP(C45,data_set!$E$2:$H$511,2,FALSE),"")</f>
        <v>Flat Day rate to add Spectrum/XT Analysis to Site Survey.</v>
      </c>
      <c r="F45" s="85" t="str">
        <f ca="1">IFERROR(VLOOKUP(C45,data_set!$E$2:$H$511,3,FALSE),"")</f>
        <v>Must be included as part of a Survey Order. Note this is rate per day.</v>
      </c>
      <c r="G45" s="85"/>
      <c r="H45" s="86"/>
    </row>
    <row r="46" spans="2:8" s="78" customFormat="1" ht="42.75" customHeight="1" x14ac:dyDescent="0.25">
      <c r="B46" s="72" t="str">
        <f t="array" aca="1" ref="B46" ca="1">IFERROR(IF(INDEX(data_set!$D$2:$D$511,MATCH(C46,data_set!$E$2:$E$511,0))=0,"",INDEX(data_set!$D$2:$D$511,MATCH(C46,data_set!$E$2:$E$511,0))),"")</f>
        <v>Projector</v>
      </c>
      <c r="C46" s="73">
        <f t="array" aca="1" ref="C46" ca="1">IFERROR(OFFSET(INDEX(data_set!$A$2:$G$511,SMALL(IF((data_set!$B$2:$B$511=dd_vendor),ROW(data_set!$B$2:$B$511)),ROW(data_set!36:36)),5),-1,0),"")</f>
        <v>4345855</v>
      </c>
      <c r="D46" s="74"/>
      <c r="E46" s="73" t="str">
        <f ca="1">IFERROR(VLOOKUP(C46,data_set!$E$2:$H$511,2,FALSE),"")</f>
        <v xml:space="preserve">Basic installation of (1) projector up to 12 feet from floor. </v>
      </c>
      <c r="F46" s="85" t="str">
        <f ca="1">IFERROR(VLOOKUP(C46,data_set!$E$2:$H$511,3,FALSE),"")</f>
        <v>Basic installation of (1) projector up to 12 feet from floor. Installation includes connecting video cable, basic calibration (up to 30 minutes) and testing.                *Location must be sheetrock walls and drop ceilings                                                       **Electrical power must be located within 4 feet of projector install location</v>
      </c>
      <c r="G46" s="85"/>
      <c r="H46" s="86"/>
    </row>
    <row r="47" spans="2:8" s="78" customFormat="1" ht="42.75" customHeight="1" x14ac:dyDescent="0.25">
      <c r="B47" s="72" t="str">
        <f t="array" aca="1" ref="B47" ca="1">IFERROR(IF(INDEX(data_set!$D$2:$D$511,MATCH(C47,data_set!$E$2:$E$511,0))=0,"",INDEX(data_set!$D$2:$D$511,MATCH(C47,data_set!$E$2:$E$511,0))),"")</f>
        <v>Projector</v>
      </c>
      <c r="C47" s="73">
        <f t="array" aca="1" ref="C47" ca="1">IFERROR(OFFSET(INDEX(data_set!$A$2:$G$511,SMALL(IF((data_set!$B$2:$B$511=dd_vendor),ROW(data_set!$B$2:$B$511)),ROW(data_set!37:37)),5),-1,0),"")</f>
        <v>4927921</v>
      </c>
      <c r="D47" s="73"/>
      <c r="E47" s="73" t="str">
        <f ca="1">IFERROR(VLOOKUP(C47,data_set!$E$2:$H$511,2,FALSE),"")</f>
        <v xml:space="preserve">Basic installation of (1) projector up to 12 feet from floor each additional must be purchased with 4345855. </v>
      </c>
      <c r="F47" s="85" t="str">
        <f ca="1">IFERROR(VLOOKUP(C47,data_set!$E$2:$H$511,3,FALSE),"")</f>
        <v>Flat rate to install each additional projector at the same location. SKU 4345855 must be ordered for the same physical address. See description of SKU 4345855 for details on Basic Install.</v>
      </c>
      <c r="G47" s="85"/>
      <c r="H47" s="86"/>
    </row>
    <row r="48" spans="2:8" s="78" customFormat="1" ht="42.75" customHeight="1" x14ac:dyDescent="0.25">
      <c r="B48" s="72" t="str">
        <f t="array" aca="1" ref="B48" ca="1">IFERROR(IF(INDEX(data_set!$D$2:$D$511,MATCH(C48,data_set!$E$2:$E$511,0))=0,"",INDEX(data_set!$D$2:$D$511,MATCH(C48,data_set!$E$2:$E$511,0))),"")</f>
        <v>Physical Security</v>
      </c>
      <c r="C48" s="73">
        <f t="array" aca="1" ref="C48" ca="1">IFERROR(OFFSET(INDEX(data_set!$A$2:$G$511,SMALL(IF((data_set!$B$2:$B$511=dd_vendor),ROW(data_set!$B$2:$B$511)),ROW(data_set!38:38)),5),-1,0),"")</f>
        <v>4504944</v>
      </c>
      <c r="D48" s="74"/>
      <c r="E48" s="73" t="str">
        <f ca="1">IFERROR(VLOOKUP(C48,data_set!$E$2:$H$511,2,FALSE),"")</f>
        <v>Installation of 1-4 Security Cameras, cable runs included</v>
      </c>
      <c r="F48" s="85" t="str">
        <f ca="1">IFERROR(VLOOKUP(C48,data_set!$E$2:$H$511,3,FALSE),"")</f>
        <v>Flat fee for installation 1-4 cameras, cable runs included.  Assembly technician will arrive onsite to a SOW to perform unboxing, setup, mounting, and debris removal.  No IT services, installation only.  No materials included</v>
      </c>
      <c r="G48" s="85"/>
      <c r="H48" s="86"/>
    </row>
    <row r="49" spans="2:8" s="78" customFormat="1" ht="42.75" customHeight="1" x14ac:dyDescent="0.25">
      <c r="B49" s="72" t="str">
        <f t="array" aca="1" ref="B49" ca="1">IFERROR(IF(INDEX(data_set!$D$2:$D$511,MATCH(C49,data_set!$E$2:$E$511,0))=0,"",INDEX(data_set!$D$2:$D$511,MATCH(C49,data_set!$E$2:$E$511,0))),"")</f>
        <v>WLAN</v>
      </c>
      <c r="C49" s="73">
        <f t="array" aca="1" ref="C49" ca="1">IFERROR(OFFSET(INDEX(data_set!$A$2:$G$511,SMALL(IF((data_set!$B$2:$B$511=dd_vendor),ROW(data_set!$B$2:$B$511)),ROW(data_set!39:39)),5),-1,0),"")</f>
        <v>4523464</v>
      </c>
      <c r="D49" s="73"/>
      <c r="E49" s="73" t="str">
        <f ca="1">IFERROR(VLOOKUP(C49,data_set!$E$2:$H$511,2,FALSE),"")</f>
        <v>Installation of a single (1)  Access Point and cable</v>
      </c>
      <c r="F49" s="85" t="str">
        <f ca="1">IFERROR(VLOOKUP(C49,data_set!$E$2:$H$511,3,FALSE),"")</f>
        <v>Installation of a single (1)  Access Point in the specified location on a customer provided floor plan up to 12' from the floor.  Installation of (1) Cat 6 cable up to 250', terminate at both ends, label, and test 1 engineer onsite for 2 business hours</v>
      </c>
      <c r="G49" s="85"/>
      <c r="H49" s="86"/>
    </row>
    <row r="50" spans="2:8" s="78" customFormat="1" ht="42.75" customHeight="1" x14ac:dyDescent="0.25">
      <c r="B50" s="72" t="str">
        <f t="array" aca="1" ref="B50" ca="1">IFERROR(IF(INDEX(data_set!$D$2:$D$511,MATCH(C50,data_set!$E$2:$E$511,0))=0,"",INDEX(data_set!$D$2:$D$511,MATCH(C50,data_set!$E$2:$E$511,0))),"")</f>
        <v>Physical Security</v>
      </c>
      <c r="C50" s="73">
        <f t="array" aca="1" ref="C50" ca="1">IFERROR(OFFSET(INDEX(data_set!$A$2:$G$511,SMALL(IF((data_set!$B$2:$B$511=dd_vendor),ROW(data_set!$B$2:$B$511)),ROW(data_set!40:40)),5),-1,0),"")</f>
        <v>4504945</v>
      </c>
      <c r="D50" s="74"/>
      <c r="E50" s="73" t="str">
        <f ca="1">IFERROR(VLOOKUP(C50,data_set!$E$2:$H$511,2,FALSE),"")</f>
        <v>Installation of 4-8 Security Cameras, cable runs included</v>
      </c>
      <c r="F50" s="85" t="str">
        <f ca="1">IFERROR(VLOOKUP(C50,data_set!$E$2:$H$511,3,FALSE),"")</f>
        <v>Flat fee for installation 4-8 cameras, cable runs included.  Assembly technician will arrive onsite to a SOW to perform unboxing, setup, mounting, and debris removal.  No IT services, installation only.  No materials included</v>
      </c>
      <c r="G50" s="85"/>
      <c r="H50" s="86"/>
    </row>
    <row r="51" spans="2:8" s="78" customFormat="1" ht="42.75" customHeight="1" x14ac:dyDescent="0.25">
      <c r="B51" s="72" t="str">
        <f t="array" aca="1" ref="B51" ca="1">IFERROR(IF(INDEX(data_set!$D$2:$D$511,MATCH(C51,data_set!$E$2:$E$511,0))=0,"",INDEX(data_set!$D$2:$D$511,MATCH(C51,data_set!$E$2:$E$511,0))),"")</f>
        <v>Projector</v>
      </c>
      <c r="C51" s="73">
        <f t="array" aca="1" ref="C51" ca="1">IFERROR(OFFSET(INDEX(data_set!$A$2:$G$511,SMALL(IF((data_set!$B$2:$B$511=dd_vendor),ROW(data_set!$B$2:$B$511)),ROW(data_set!41:41)),5),-1,0),"")</f>
        <v>4345856</v>
      </c>
      <c r="D51" s="73"/>
      <c r="E51" s="73" t="str">
        <f ca="1">IFERROR(VLOOKUP(C51,data_set!$E$2:$H$511,2,FALSE),"")</f>
        <v xml:space="preserve">Advanced installation of (1) projector up to 12 feet from floor. </v>
      </c>
      <c r="F51" s="85" t="str">
        <f ca="1">IFERROR(VLOOKUP(C51,data_set!$E$2:$H$511,3,FALSE),"")</f>
        <v>Advanced installation of (1) projector up to 12 feet from floor. Installation includes connecting video cable (up to 50' HDMI cable included), HDMI wall plate, 5' HDMI connect cable. Advanced setup calibration (up to 1 Hour) and testing.                                                               *Location must be sheetrock walls and drop ceiling.                                                        **Electrical power must be located within 4 feet of projector install location</v>
      </c>
      <c r="G51" s="85"/>
      <c r="H51" s="86"/>
    </row>
    <row r="52" spans="2:8" s="78" customFormat="1" ht="42.75" customHeight="1" x14ac:dyDescent="0.25">
      <c r="B52" s="72" t="str">
        <f t="array" aca="1" ref="B52" ca="1">IFERROR(IF(INDEX(data_set!$D$2:$D$511,MATCH(C52,data_set!$E$2:$E$511,0))=0,"",INDEX(data_set!$D$2:$D$511,MATCH(C52,data_set!$E$2:$E$511,0))),"")</f>
        <v>Projector</v>
      </c>
      <c r="C52" s="73">
        <f t="array" aca="1" ref="C52" ca="1">IFERROR(OFFSET(INDEX(data_set!$A$2:$G$511,SMALL(IF((data_set!$B$2:$B$511=dd_vendor),ROW(data_set!$B$2:$B$511)),ROW(data_set!42:42)),5),-1,0),"")</f>
        <v>4927924</v>
      </c>
      <c r="D52" s="74"/>
      <c r="E52" s="73" t="str">
        <f ca="1">IFERROR(VLOOKUP(C52,data_set!$E$2:$H$511,2,FALSE),"")</f>
        <v xml:space="preserve">Advanced installation of (1) projector up to 12 feet from floor each additional must be purchased with 4345856. </v>
      </c>
      <c r="F52" s="85" t="str">
        <f ca="1">IFERROR(VLOOKUP(C52,data_set!$E$2:$H$511,3,FALSE),"")</f>
        <v>Flat rate to install each additional projector at the same location. SKU 4345856 must be ordered for the same physical address. See description of SKU 4345856 Advanced for details on Advanced Install.</v>
      </c>
      <c r="G52" s="85"/>
      <c r="H52" s="86"/>
    </row>
    <row r="53" spans="2:8" s="78" customFormat="1" ht="42.75" customHeight="1" x14ac:dyDescent="0.25">
      <c r="B53" s="72" t="str">
        <f t="array" aca="1" ref="B53" ca="1">IFERROR(IF(INDEX(data_set!$D$2:$D$511,MATCH(C53,data_set!$E$2:$E$511,0))=0,"",INDEX(data_set!$D$2:$D$511,MATCH(C53,data_set!$E$2:$E$511,0))),"")</f>
        <v>WLAN</v>
      </c>
      <c r="C53" s="73">
        <f t="array" aca="1" ref="C53" ca="1">IFERROR(OFFSET(INDEX(data_set!$A$2:$G$511,SMALL(IF((data_set!$B$2:$B$511=dd_vendor),ROW(data_set!$B$2:$B$511)),ROW(data_set!43:43)),5),-1,0),"")</f>
        <v>4279949</v>
      </c>
      <c r="D53" s="73"/>
      <c r="E53" s="73" t="str">
        <f ca="1">IFERROR(VLOOKUP(C53,data_set!$E$2:$H$511,2,FALSE),"")</f>
        <v>Flat Day rate per technician to perform a onsite wireless installation, up to 5 AP's per day, cable runs not included</v>
      </c>
      <c r="F53" s="85" t="str">
        <f ca="1">IFERROR(VLOOKUP(C53,data_set!$E$2:$H$511,3,FALSE),"")</f>
        <v>Cost includes all travel and per diem expenses. If lifts are required additional charges would apply.</v>
      </c>
      <c r="G53" s="85"/>
      <c r="H53" s="86"/>
    </row>
    <row r="54" spans="2:8" s="78" customFormat="1" ht="42.75" customHeight="1" x14ac:dyDescent="0.25">
      <c r="B54" s="72" t="str">
        <f t="array" aca="1" ref="B54" ca="1">IFERROR(IF(INDEX(data_set!$D$2:$D$511,MATCH(C54,data_set!$E$2:$E$511,0))=0,"",INDEX(data_set!$D$2:$D$511,MATCH(C54,data_set!$E$2:$E$511,0))),"")</f>
        <v>WLAN</v>
      </c>
      <c r="C54" s="73">
        <f t="array" aca="1" ref="C54" ca="1">IFERROR(OFFSET(INDEX(data_set!$A$2:$G$511,SMALL(IF((data_set!$B$2:$B$511=dd_vendor),ROW(data_set!$B$2:$B$511)),ROW(data_set!44:44)),5),-1,0),"")</f>
        <v>4279947</v>
      </c>
      <c r="D54" s="74"/>
      <c r="E54" s="73" t="str">
        <f ca="1">IFERROR(VLOOKUP(C54,data_set!$E$2:$H$511,2,FALSE),"")</f>
        <v>Flat Day rate for technician to perform an AIR MAGNET onsite wireless assessment, average daily site is 120k square feet.</v>
      </c>
      <c r="F54" s="85" t="str">
        <f ca="1">IFERROR(VLOOKUP(C54,data_set!$E$2:$H$511,3,FALSE),"")</f>
        <v>Cost includes all travel and per diem expenses. If lifts are required additional charges would apply.</v>
      </c>
      <c r="G54" s="85"/>
      <c r="H54" s="86"/>
    </row>
    <row r="55" spans="2:8" s="78" customFormat="1" ht="42.75" customHeight="1" x14ac:dyDescent="0.25">
      <c r="B55" s="72" t="str">
        <f t="array" aca="1" ref="B55" ca="1">IFERROR(IF(INDEX(data_set!$D$2:$D$511,MATCH(C55,data_set!$E$2:$E$511,0))=0,"",INDEX(data_set!$D$2:$D$511,MATCH(C55,data_set!$E$2:$E$511,0))),"")</f>
        <v>WLAN</v>
      </c>
      <c r="C55" s="73">
        <f t="array" aca="1" ref="C55" ca="1">IFERROR(OFFSET(INDEX(data_set!$A$2:$G$511,SMALL(IF((data_set!$B$2:$B$511=dd_vendor),ROW(data_set!$B$2:$B$511)),ROW(data_set!45:45)),5),-1,0),"")</f>
        <v>4523465</v>
      </c>
      <c r="D55" s="73"/>
      <c r="E55" s="73" t="str">
        <f ca="1">IFERROR(VLOOKUP(C55,data_set!$E$2:$H$511,2,FALSE),"")</f>
        <v>Installation and configuration of  Controller</v>
      </c>
      <c r="F55" s="85" t="str">
        <f ca="1">IFERROR(VLOOKUP(C55,data_set!$E$2:$H$511,3,FALSE),"")</f>
        <v>Installation and configuration of an  controller.  Basic configuration will consist of: Customer provided SSDI names, security schemes and VLANS.  Up to 3 SSID's Load current firmware for contgroller and AP's Namaing of APs per customer provided infromation.  Network services configured (Radius, DHCP, DNS)  1 engineer for 1 business hour</v>
      </c>
      <c r="G55" s="85"/>
      <c r="H55" s="86"/>
    </row>
    <row r="56" spans="2:8" s="78" customFormat="1" ht="42.75" customHeight="1" x14ac:dyDescent="0.25">
      <c r="B56" s="72" t="str">
        <f t="array" aca="1" ref="B56" ca="1">IFERROR(IF(INDEX(data_set!$D$2:$D$511,MATCH(C56,data_set!$E$2:$E$511,0))=0,"",INDEX(data_set!$D$2:$D$511,MATCH(C56,data_set!$E$2:$E$511,0))),"")</f>
        <v>Cabling</v>
      </c>
      <c r="C56" s="73">
        <f t="array" aca="1" ref="C56" ca="1">IFERROR(OFFSET(INDEX(data_set!$A$2:$G$511,SMALL(IF((data_set!$B$2:$B$511=dd_vendor),ROW(data_set!$B$2:$B$511)),ROW(data_set!46:46)),5),-1,0),"")</f>
        <v>4279956</v>
      </c>
      <c r="D56" s="74"/>
      <c r="E56" s="73" t="str">
        <f ca="1">IFERROR(VLOOKUP(C56,data_set!$E$2:$H$511,2,FALSE),"")</f>
        <v xml:space="preserve">CAT5 Cable run upto 295' </v>
      </c>
      <c r="F56" s="85" t="str">
        <f ca="1">IFERROR(VLOOKUP(C56,data_set!$E$2:$H$511,3,FALSE),"")</f>
        <v>Includes Cable, jacks, mounts, patch cable, testing</v>
      </c>
      <c r="G56" s="85"/>
      <c r="H56" s="86"/>
    </row>
    <row r="57" spans="2:8" s="78" customFormat="1" ht="42.75" customHeight="1" x14ac:dyDescent="0.25">
      <c r="B57" s="72" t="str">
        <f t="array" aca="1" ref="B57" ca="1">IFERROR(IF(INDEX(data_set!$D$2:$D$511,MATCH(C57,data_set!$E$2:$E$511,0))=0,"",INDEX(data_set!$D$2:$D$511,MATCH(C57,data_set!$E$2:$E$511,0))),"")</f>
        <v>Cabling</v>
      </c>
      <c r="C57" s="73">
        <f t="array" aca="1" ref="C57" ca="1">IFERROR(OFFSET(INDEX(data_set!$A$2:$G$511,SMALL(IF((data_set!$B$2:$B$511=dd_vendor),ROW(data_set!$B$2:$B$511)),ROW(data_set!47:47)),5),-1,0),"")</f>
        <v>4279957</v>
      </c>
      <c r="D57" s="73"/>
      <c r="E57" s="73" t="str">
        <f ca="1">IFERROR(VLOOKUP(C57,data_set!$E$2:$H$511,2,FALSE),"")</f>
        <v xml:space="preserve">CAT5 Plenum Cable run upto 295' </v>
      </c>
      <c r="F57" s="85" t="str">
        <f ca="1">IFERROR(VLOOKUP(C57,data_set!$E$2:$H$511,3,FALSE),"")</f>
        <v>Includes Cable, jacks, mounts, patch cable, testing</v>
      </c>
      <c r="G57" s="85"/>
      <c r="H57" s="86"/>
    </row>
    <row r="58" spans="2:8" s="78" customFormat="1" ht="42.75" customHeight="1" x14ac:dyDescent="0.25">
      <c r="B58" s="72" t="str">
        <f t="array" aca="1" ref="B58" ca="1">IFERROR(IF(INDEX(data_set!$D$2:$D$511,MATCH(C58,data_set!$E$2:$E$511,0))=0,"",INDEX(data_set!$D$2:$D$511,MATCH(C58,data_set!$E$2:$E$511,0))),"")</f>
        <v>Cabling</v>
      </c>
      <c r="C58" s="73">
        <f t="array" aca="1" ref="C58" ca="1">IFERROR(OFFSET(INDEX(data_set!$A$2:$G$511,SMALL(IF((data_set!$B$2:$B$511=dd_vendor),ROW(data_set!$B$2:$B$511)),ROW(data_set!48:48)),5),-1,0),"")</f>
        <v>4279958</v>
      </c>
      <c r="D58" s="74"/>
      <c r="E58" s="73" t="str">
        <f ca="1">IFERROR(VLOOKUP(C58,data_set!$E$2:$H$511,2,FALSE),"")</f>
        <v>CAT6 Cable run upto 295'</v>
      </c>
      <c r="F58" s="85" t="str">
        <f ca="1">IFERROR(VLOOKUP(C58,data_set!$E$2:$H$511,3,FALSE),"")</f>
        <v>Includes Cable, jacks, mounts, patch cable, testing</v>
      </c>
      <c r="G58" s="85"/>
      <c r="H58" s="86"/>
    </row>
    <row r="59" spans="2:8" s="78" customFormat="1" ht="42.75" customHeight="1" x14ac:dyDescent="0.25">
      <c r="B59" s="72" t="str">
        <f t="array" aca="1" ref="B59" ca="1">IFERROR(IF(INDEX(data_set!$D$2:$D$511,MATCH(C59,data_set!$E$2:$E$511,0))=0,"",INDEX(data_set!$D$2:$D$511,MATCH(C59,data_set!$E$2:$E$511,0))),"")</f>
        <v>Cabling</v>
      </c>
      <c r="C59" s="73">
        <f t="array" aca="1" ref="C59" ca="1">IFERROR(OFFSET(INDEX(data_set!$A$2:$G$511,SMALL(IF((data_set!$B$2:$B$511=dd_vendor),ROW(data_set!$B$2:$B$511)),ROW(data_set!49:49)),5),-1,0),"")</f>
        <v>4279959</v>
      </c>
      <c r="D59" s="73"/>
      <c r="E59" s="73" t="str">
        <f ca="1">IFERROR(VLOOKUP(C59,data_set!$E$2:$H$511,2,FALSE),"")</f>
        <v>CAT6 Plenum Cable run upto 295'</v>
      </c>
      <c r="F59" s="85" t="str">
        <f ca="1">IFERROR(VLOOKUP(C59,data_set!$E$2:$H$511,3,FALSE),"")</f>
        <v>Includes Cable, jacks, mounts, patch cable, testing</v>
      </c>
      <c r="G59" s="85"/>
      <c r="H59" s="86"/>
    </row>
    <row r="60" spans="2:8" s="78" customFormat="1" ht="42.75" customHeight="1" x14ac:dyDescent="0.25">
      <c r="B60" s="72" t="str">
        <f t="array" aca="1" ref="B60" ca="1">IFERROR(IF(INDEX(data_set!$D$2:$D$511,MATCH(C60,data_set!$E$2:$E$511,0))=0,"",INDEX(data_set!$D$2:$D$511,MATCH(C60,data_set!$E$2:$E$511,0))),"")</f>
        <v>Chromebook</v>
      </c>
      <c r="C60" s="73">
        <f t="array" aca="1" ref="C60" ca="1">IFERROR(OFFSET(INDEX(data_set!$A$2:$G$511,SMALL(IF((data_set!$B$2:$B$511=dd_vendor),ROW(data_set!$B$2:$B$511)),ROW(data_set!50:50)),5),-1,0),"")</f>
        <v>4502121</v>
      </c>
      <c r="D60" s="74"/>
      <c r="E60" s="73" t="str">
        <f ca="1">IFERROR(VLOOKUP(C60,data_set!$E$2:$H$511,2,FALSE),"")</f>
        <v>Chromebook Placement in Charging Cart</v>
      </c>
      <c r="F60" s="85" t="str">
        <f ca="1">IFERROR(VLOOKUP(C60,data_set!$E$2:$H$511,3,FALSE),"")</f>
        <v>Technician(s) will arrive onsite to unbox up to 30 Chromebooks and place in cart.  Technican(s) will install all power cables and perform wire management in the cart.  Technician(s) will plug cart in and confirm all Chromebooks are powered on and charging</v>
      </c>
      <c r="G60" s="85"/>
      <c r="H60" s="86"/>
    </row>
    <row r="61" spans="2:8" s="78" customFormat="1" ht="42.75" customHeight="1" x14ac:dyDescent="0.25">
      <c r="B61" s="72" t="str">
        <f t="array" aca="1" ref="B61" ca="1">IFERROR(IF(INDEX(data_set!$D$2:$D$511,MATCH(C61,data_set!$E$2:$E$511,0))=0,"",INDEX(data_set!$D$2:$D$511,MATCH(C61,data_set!$E$2:$E$511,0))),"")</f>
        <v>Security</v>
      </c>
      <c r="C61" s="73">
        <f t="array" aca="1" ref="C61" ca="1">IFERROR(OFFSET(INDEX(data_set!$A$2:$G$511,SMALL(IF((data_set!$B$2:$B$511=dd_vendor),ROW(data_set!$B$2:$B$511)),ROW(data_set!51:51)),5),-1,0),"")</f>
        <v>4927098</v>
      </c>
      <c r="D61" s="73"/>
      <c r="E61" s="73" t="str">
        <f ca="1">IFERROR(VLOOKUP(C61,data_set!$E$2:$H$511,2,FALSE),"")</f>
        <v>External Vulnerability Assessment</v>
      </c>
      <c r="F61" s="85" t="str">
        <f ca="1">IFERROR(VLOOKUP(C61,data_set!$E$2:$H$511,3,FALSE),"")</f>
        <v xml:space="preserve">Up to 20 external facing hosts / IP Addresses.  </v>
      </c>
      <c r="G61" s="85"/>
      <c r="H61" s="86"/>
    </row>
    <row r="62" spans="2:8" s="78" customFormat="1" ht="42.75" customHeight="1" x14ac:dyDescent="0.25">
      <c r="B62" s="72" t="str">
        <f t="array" aca="1" ref="B62" ca="1">IFERROR(IF(INDEX(data_set!$D$2:$D$511,MATCH(C62,data_set!$E$2:$E$511,0))=0,"",INDEX(data_set!$D$2:$D$511,MATCH(C62,data_set!$E$2:$E$511,0))),"")</f>
        <v>Security</v>
      </c>
      <c r="C62" s="73">
        <f t="array" aca="1" ref="C62" ca="1">IFERROR(OFFSET(INDEX(data_set!$A$2:$G$511,SMALL(IF((data_set!$B$2:$B$511=dd_vendor),ROW(data_set!$B$2:$B$511)),ROW(data_set!52:52)),5),-1,0),"")</f>
        <v>4927099</v>
      </c>
      <c r="D62" s="74"/>
      <c r="E62" s="73" t="str">
        <f ca="1">IFERROR(VLOOKUP(C62,data_set!$E$2:$H$511,2,FALSE),"")</f>
        <v>Internal Vulnerability Assessment</v>
      </c>
      <c r="F62" s="85" t="str">
        <f ca="1">IFERROR(VLOOKUP(C62,data_set!$E$2:$H$511,3,FALSE),"")</f>
        <v>Up to 500 Internal hosts / assets</v>
      </c>
      <c r="G62" s="85"/>
      <c r="H62" s="86"/>
    </row>
    <row r="63" spans="2:8" s="78" customFormat="1" ht="42.75" customHeight="1" x14ac:dyDescent="0.25">
      <c r="B63" s="72" t="str">
        <f t="array" aca="1" ref="B63" ca="1">IFERROR(IF(INDEX(data_set!$D$2:$D$511,MATCH(C63,data_set!$E$2:$E$511,0))=0,"",INDEX(data_set!$D$2:$D$511,MATCH(C63,data_set!$E$2:$E$511,0))),"")</f>
        <v>Security</v>
      </c>
      <c r="C63" s="73">
        <f t="array" aca="1" ref="C63" ca="1">IFERROR(OFFSET(INDEX(data_set!$A$2:$G$511,SMALL(IF((data_set!$B$2:$B$511=dd_vendor),ROW(data_set!$B$2:$B$511)),ROW(data_set!53:53)),5),-1,0),"")</f>
        <v>4927100</v>
      </c>
      <c r="D63" s="75"/>
      <c r="E63" s="73" t="str">
        <f ca="1">IFERROR(VLOOKUP(C63,data_set!$E$2:$H$511,2,FALSE),"")</f>
        <v>External Penetration Test</v>
      </c>
      <c r="F63" s="85" t="str">
        <f ca="1">IFERROR(VLOOKUP(C63,data_set!$E$2:$H$511,3,FALSE),"")</f>
        <v xml:space="preserve">Up to 20 external facing hosts / IP Addresses.  </v>
      </c>
      <c r="G63" s="85"/>
      <c r="H63" s="86"/>
    </row>
    <row r="64" spans="2:8" s="78" customFormat="1" ht="42.75" customHeight="1" x14ac:dyDescent="0.25">
      <c r="B64" s="72" t="str">
        <f t="array" aca="1" ref="B64" ca="1">IFERROR(IF(INDEX(data_set!$D$2:$D$511,MATCH(C64,data_set!$E$2:$E$511,0))=0,"",INDEX(data_set!$D$2:$D$511,MATCH(C64,data_set!$E$2:$E$511,0))),"")</f>
        <v>Security</v>
      </c>
      <c r="C64" s="73">
        <f t="array" aca="1" ref="C64" ca="1">IFERROR(OFFSET(INDEX(data_set!$A$2:$G$511,SMALL(IF((data_set!$B$2:$B$511=dd_vendor),ROW(data_set!$B$2:$B$511)),ROW(data_set!54:54)),5),-1,0),"")</f>
        <v>4927101</v>
      </c>
      <c r="E64" s="73" t="str">
        <f ca="1">IFERROR(VLOOKUP(C64,data_set!$E$2:$H$511,2,FALSE),"")</f>
        <v>Internal Penetration Test</v>
      </c>
      <c r="F64" s="85" t="str">
        <f ca="1">IFERROR(VLOOKUP(C64,data_set!$E$2:$H$511,3,FALSE),"")</f>
        <v>Up to 500 Internal hosts / assets</v>
      </c>
      <c r="G64" s="85"/>
      <c r="H64" s="86"/>
    </row>
    <row r="65" spans="2:8" s="78" customFormat="1" ht="42.75" customHeight="1" x14ac:dyDescent="0.25">
      <c r="B65" s="72" t="str">
        <f t="array" aca="1" ref="B65" ca="1">IFERROR(IF(INDEX(data_set!$D$2:$D$511,MATCH(C65,data_set!$E$2:$E$511,0))=0,"",INDEX(data_set!$D$2:$D$511,MATCH(C65,data_set!$E$2:$E$511,0))),"")</f>
        <v>Security</v>
      </c>
      <c r="C65" s="73">
        <f t="array" aca="1" ref="C65" ca="1">IFERROR(OFFSET(INDEX(data_set!$A$2:$G$511,SMALL(IF((data_set!$B$2:$B$511=dd_vendor),ROW(data_set!$B$2:$B$511)),ROW(data_set!55:55)),5),-1,0),"")</f>
        <v>4927102</v>
      </c>
      <c r="E65" s="73" t="str">
        <f ca="1">IFERROR(VLOOKUP(C65,data_set!$E$2:$H$511,2,FALSE),"")</f>
        <v>Web Application Penetration Testing</v>
      </c>
      <c r="F65" s="85" t="str">
        <f ca="1">IFERROR(VLOOKUP(C65,data_set!$E$2:$H$511,3,FALSE),"")</f>
        <v>1 USER ID Log in site – automated exploitation discovery methods, not manual.  Manual vulnerability validation methods to be used.</v>
      </c>
      <c r="G65" s="85"/>
      <c r="H65" s="86"/>
    </row>
    <row r="66" spans="2:8" s="78" customFormat="1" ht="42.75" customHeight="1" x14ac:dyDescent="0.25">
      <c r="B66" s="72" t="str">
        <f t="array" aca="1" ref="B66" ca="1">IFERROR(IF(INDEX(data_set!$D$2:$D$511,MATCH(C66,data_set!$E$2:$E$511,0))=0,"",INDEX(data_set!$D$2:$D$511,MATCH(C66,data_set!$E$2:$E$511,0))),"")</f>
        <v>Security</v>
      </c>
      <c r="C66" s="73">
        <f t="array" aca="1" ref="C66" ca="1">IFERROR(OFFSET(INDEX(data_set!$A$2:$G$511,SMALL(IF((data_set!$B$2:$B$511=dd_vendor),ROW(data_set!$B$2:$B$511)),ROW(data_set!56:56)),5),-1,0),"")</f>
        <v>4927103</v>
      </c>
      <c r="E66" s="73" t="str">
        <f ca="1">IFERROR(VLOOKUP(C66,data_set!$E$2:$H$511,2,FALSE),"")</f>
        <v>E-mail phishing</v>
      </c>
      <c r="F66" s="85" t="str">
        <f ca="1">IFERROR(VLOOKUP(C66,data_set!$E$2:$H$511,3,FALSE),"")</f>
        <v>Up to 30 users.  Targeted campaign based on public intelligence gathering.  Report to provide insight in to phishing campaign success and public intelligence information.</v>
      </c>
      <c r="G66" s="85"/>
      <c r="H66" s="86"/>
    </row>
    <row r="67" spans="2:8" s="78" customFormat="1" ht="42.75" customHeight="1" x14ac:dyDescent="0.25">
      <c r="B67" s="72" t="str">
        <f t="array" aca="1" ref="B67" ca="1">IFERROR(IF(INDEX(data_set!$D$2:$D$511,MATCH(C67,data_set!$E$2:$E$511,0))=0,"",INDEX(data_set!$D$2:$D$511,MATCH(C67,data_set!$E$2:$E$511,0))),"")</f>
        <v>Furniture</v>
      </c>
      <c r="C67" s="73">
        <f t="array" aca="1" ref="C67" ca="1">IFERROR(OFFSET(INDEX(data_set!$A$2:$G$511,SMALL(IF((data_set!$B$2:$B$511=dd_vendor),ROW(data_set!$B$2:$B$511)),ROW(data_set!57:57)),5),-1,0),"")</f>
        <v>4743822</v>
      </c>
      <c r="E67" s="73" t="str">
        <f ca="1">IFERROR(VLOOKUP(C67,data_set!$E$2:$H$511,2,FALSE),"")</f>
        <v>2 Monitor stand install with up to 3 mon</v>
      </c>
      <c r="F67" s="85" t="str">
        <f ca="1">IFERROR(VLOOKUP(C67,data_set!$E$2:$H$511,3,FALSE),"")</f>
        <v>Tech will: Install Monitor system on desk Place all monitors in stands Configure customer settings for screen settings Provide overview of monitor functions Dispose of trash</v>
      </c>
      <c r="G67" s="85"/>
      <c r="H67" s="86"/>
    </row>
    <row r="68" spans="2:8" s="78" customFormat="1" ht="42.75" customHeight="1" x14ac:dyDescent="0.25">
      <c r="B68" s="72" t="str">
        <f t="array" aca="1" ref="B68" ca="1">IFERROR(IF(INDEX(data_set!$D$2:$D$511,MATCH(C68,data_set!$E$2:$E$511,0))=0,"",INDEX(data_set!$D$2:$D$511,MATCH(C68,data_set!$E$2:$E$511,0))),"")</f>
        <v>Furniture</v>
      </c>
      <c r="C68" s="73">
        <f t="array" aca="1" ref="C68" ca="1">IFERROR(OFFSET(INDEX(data_set!$A$2:$G$511,SMALL(IF((data_set!$B$2:$B$511=dd_vendor),ROW(data_set!$B$2:$B$511)),ROW(data_set!58:58)),5),-1,0),"")</f>
        <v>4743824</v>
      </c>
      <c r="E68" s="73" t="str">
        <f ca="1">IFERROR(VLOOKUP(C68,data_set!$E$2:$H$511,2,FALSE),"")</f>
        <v>Monitor stand install purchase</v>
      </c>
      <c r="F68" s="85" t="str">
        <f ca="1">IFERROR(VLOOKUP(C68,data_set!$E$2:$H$511,3,FALSE),"")</f>
        <v>Must be purchased with 4743822 3+ each additional Tech will: Install Monitor system on desk Place all monitors in stands Configure customer settings for screen settings Provide overview of monitor functions Dispose of trash</v>
      </c>
      <c r="G68" s="85"/>
      <c r="H68" s="86"/>
    </row>
    <row r="69" spans="2:8" ht="42" customHeight="1" x14ac:dyDescent="0.25">
      <c r="B69" s="72" t="str">
        <f t="array" aca="1" ref="B69" ca="1">IFERROR(IF(INDEX(data_set!$D$2:$D$511,MATCH(C69,data_set!$E$2:$E$511,0))=0,"",INDEX(data_set!$D$2:$D$511,MATCH(C69,data_set!$E$2:$E$511,0))),"")</f>
        <v>Furniture</v>
      </c>
      <c r="C69" s="73">
        <f t="array" aca="1" ref="C69" ca="1">IFERROR(OFFSET(INDEX(data_set!$A$2:$G$511,SMALL(IF((data_set!$B$2:$B$511=dd_vendor),ROW(data_set!$B$2:$B$511)),ROW(data_set!59:59)),5),-1,0),"")</f>
        <v>4743825</v>
      </c>
      <c r="E69" s="73" t="str">
        <f ca="1">IFERROR(VLOOKUP(C69,data_set!$E$2:$H$511,2,FALSE),"")</f>
        <v>2 Sit Stand install up to 3 monitors</v>
      </c>
      <c r="F69" s="85" t="str">
        <f ca="1">IFERROR(VLOOKUP(C69,data_set!$E$2:$H$511,3,FALSE),"")</f>
        <v>Tech will: Install Monitor system on desk Place all monitors in stands Configure customer settings for screen settings Provide overview of monitor functions Dispose of trash</v>
      </c>
      <c r="G69" s="85"/>
      <c r="H69" s="86"/>
    </row>
    <row r="70" spans="2:8" ht="42" customHeight="1" x14ac:dyDescent="0.25">
      <c r="B70" s="72" t="str">
        <f t="array" aca="1" ref="B70" ca="1">IFERROR(IF(INDEX(data_set!$D$2:$D$511,MATCH(C70,data_set!$E$2:$E$511,0))=0,"",INDEX(data_set!$D$2:$D$511,MATCH(C70,data_set!$E$2:$E$511,0))),"")</f>
        <v>Furniture</v>
      </c>
      <c r="C70" s="73">
        <f t="array" aca="1" ref="C70" ca="1">IFERROR(OFFSET(INDEX(data_set!$A$2:$G$511,SMALL(IF((data_set!$B$2:$B$511=dd_vendor),ROW(data_set!$B$2:$B$511)),ROW(data_set!60:60)),5),-1,0),"")</f>
        <v>4743826</v>
      </c>
      <c r="E70" s="73" t="str">
        <f ca="1">IFERROR(VLOOKUP(C70,data_set!$E$2:$H$511,2,FALSE),"")</f>
        <v>Sit Stand install purchase w/</v>
      </c>
      <c r="F70" s="85" t="str">
        <f ca="1">IFERROR(VLOOKUP(C70,data_set!$E$2:$H$511,3,FALSE),"")</f>
        <v>Tech will: Install Monitor system on desk Place all monitors in stands Configure customer settings for screen settings Provide overview of monitor functions Dispose of trash Must be purchased with 4743825 3+ each additional</v>
      </c>
      <c r="G70" s="85"/>
      <c r="H70" s="86"/>
    </row>
    <row r="71" spans="2:8" ht="42" customHeight="1" x14ac:dyDescent="0.25">
      <c r="B71" s="72" t="str">
        <f t="array" aca="1" ref="B71" ca="1">IFERROR(IF(INDEX(data_set!$D$2:$D$511,MATCH(C71,data_set!$E$2:$E$511,0))=0,"",INDEX(data_set!$D$2:$D$511,MATCH(C71,data_set!$E$2:$E$511,0))),"")</f>
        <v>Furniture</v>
      </c>
      <c r="C71" s="73">
        <f t="array" aca="1" ref="C71" ca="1">IFERROR(OFFSET(INDEX(data_set!$A$2:$G$511,SMALL(IF((data_set!$B$2:$B$511=dd_vendor),ROW(data_set!$B$2:$B$511)),ROW(data_set!61:61)),5),-1,0),"")</f>
        <v>4743827</v>
      </c>
      <c r="E71" s="73" t="str">
        <f ca="1">IFERROR(VLOOKUP(C71,data_set!$E$2:$H$511,2,FALSE),"")</f>
        <v>Furniture install onsite 2 hours</v>
      </c>
      <c r="F71" s="85" t="str">
        <f ca="1">IFERROR(VLOOKUP(C71,data_set!$E$2:$H$511,3,FALSE),"")</f>
        <v>(2) technicians onsite up to 4 hours to assemble up to (10) 4 leg desktops or tables. Technicians will unbox and assemble desktop or table and place in customer location. Does not include securing to floor or wall.</v>
      </c>
      <c r="G71" s="85"/>
      <c r="H71" s="86"/>
    </row>
    <row r="72" spans="2:8" ht="42" customHeight="1" x14ac:dyDescent="0.25">
      <c r="B72" s="72" t="str">
        <f t="array" aca="1" ref="B72" ca="1">IFERROR(IF(INDEX(data_set!$D$2:$D$511,MATCH(C72,data_set!$E$2:$E$511,0))=0,"",INDEX(data_set!$D$2:$D$511,MATCH(C72,data_set!$E$2:$E$511,0))),"")</f>
        <v>Furniture</v>
      </c>
      <c r="C72" s="73">
        <f t="array" aca="1" ref="C72" ca="1">IFERROR(OFFSET(INDEX(data_set!$A$2:$G$511,SMALL(IF((data_set!$B$2:$B$511=dd_vendor),ROW(data_set!$B$2:$B$511)),ROW(data_set!62:62)),5),-1,0),"")</f>
        <v>4743828</v>
      </c>
      <c r="E72" s="73" t="str">
        <f ca="1">IFERROR(VLOOKUP(C72,data_set!$E$2:$H$511,2,FALSE),"")</f>
        <v>Furniture install onsite 4 hours</v>
      </c>
      <c r="F72" s="85" t="str">
        <f ca="1">IFERROR(VLOOKUP(C72,data_set!$E$2:$H$511,3,FALSE),"")</f>
        <v>(2) technicians onsite up to 4 hours to assemble up to (10) 4 leg desktops or tables. Technicians will unbox and assemble desktop or table and place in customer location. Does not include securing to floor or wall.</v>
      </c>
      <c r="G72" s="85"/>
      <c r="H72" s="86"/>
    </row>
    <row r="73" spans="2:8" ht="42" customHeight="1" x14ac:dyDescent="0.25">
      <c r="B73" s="72" t="str">
        <f t="array" aca="1" ref="B73" ca="1">IFERROR(IF(INDEX(data_set!$D$2:$D$511,MATCH(C73,data_set!$E$2:$E$511,0))=0,"",INDEX(data_set!$D$2:$D$511,MATCH(C73,data_set!$E$2:$E$511,0))),"")</f>
        <v>Furniture</v>
      </c>
      <c r="C73" s="73">
        <f t="array" aca="1" ref="C73" ca="1">IFERROR(OFFSET(INDEX(data_set!$A$2:$G$511,SMALL(IF((data_set!$B$2:$B$511=dd_vendor),ROW(data_set!$B$2:$B$511)),ROW(data_set!63:63)),5),-1,0),"")</f>
        <v>4743829</v>
      </c>
      <c r="E73" s="73" t="str">
        <f ca="1">IFERROR(VLOOKUP(C73,data_set!$E$2:$H$511,2,FALSE),"")</f>
        <v>Furniture install onsite 8 hours</v>
      </c>
      <c r="F73" s="85" t="str">
        <f ca="1">IFERROR(VLOOKUP(C73,data_set!$E$2:$H$511,3,FALSE),"")</f>
        <v xml:space="preserve">Desc (2) technicians onsite up to 8 hours to assemble up to (20) 4 leg desktops or tables. Technicians will unbox and assemble desktop or table and place in customer location. Does not include securing to floor or wall. </v>
      </c>
      <c r="G73" s="85"/>
      <c r="H73" s="86"/>
    </row>
    <row r="74" spans="2:8" ht="42" customHeight="1" x14ac:dyDescent="0.25">
      <c r="B74" s="72" t="str">
        <f t="array" aca="1" ref="B74" ca="1">IFERROR(IF(INDEX(data_set!$D$2:$D$511,MATCH(C74,data_set!$E$2:$E$511,0))=0,"",INDEX(data_set!$D$2:$D$511,MATCH(C74,data_set!$E$2:$E$511,0))),"")</f>
        <v>Training</v>
      </c>
      <c r="C74" s="73" t="str">
        <f t="array" aca="1" ref="C74" ca="1">IFERROR(OFFSET(INDEX(data_set!$A$2:$G$511,SMALL(IF((data_set!$B$2:$B$511=dd_vendor),ROW(data_set!$B$2:$B$511)),ROW(data_set!64:64)),5),-1,0),"")</f>
        <v>fieldservices@synnex.com</v>
      </c>
      <c r="E74" s="73" t="str">
        <f ca="1">IFERROR(VLOOKUP(C74,data_set!$E$2:$H$511,2,FALSE),"")</f>
        <v>email fieldservices@synnex.com for all training and certification SKUs</v>
      </c>
      <c r="F74" s="85" t="str">
        <f ca="1">IFERROR(VLOOKUP(C74,data_set!$E$2:$H$511,3,FALSE),"")</f>
        <v>email fieldservices@synnex.com for all training and certification SKUs</v>
      </c>
      <c r="G74" s="85"/>
      <c r="H74" s="86"/>
    </row>
    <row r="75" spans="2:8" ht="42" customHeight="1" x14ac:dyDescent="0.25">
      <c r="B75" s="72" t="str">
        <f t="array" aca="1" ref="B75" ca="1">IFERROR(IF(INDEX(data_set!$D$2:$D$511,MATCH(C75,data_set!$E$2:$E$511,0))=0,"",INDEX(data_set!$D$2:$D$511,MATCH(C75,data_set!$E$2:$E$511,0))),"")</f>
        <v/>
      </c>
      <c r="C75" s="73" t="str">
        <f t="array" aca="1" ref="C75" ca="1">IFERROR(OFFSET(INDEX(data_set!$A$2:$G$511,SMALL(IF((data_set!$B$2:$B$511=dd_vendor),ROW(data_set!$B$2:$B$511)),ROW(data_set!65:65)),5),-1,0),"")</f>
        <v/>
      </c>
      <c r="E75" s="73" t="str">
        <f ca="1">IFERROR(VLOOKUP(C75,data_set!$E$2:$H$511,2,FALSE),"")</f>
        <v/>
      </c>
      <c r="F75" s="85" t="str">
        <f ca="1">IFERROR(VLOOKUP(C75,data_set!$E$2:$H$511,3,FALSE),"")</f>
        <v/>
      </c>
      <c r="G75" s="85"/>
      <c r="H75" s="86"/>
    </row>
    <row r="76" spans="2:8" ht="42" customHeight="1" x14ac:dyDescent="0.25">
      <c r="B76" s="72" t="str">
        <f t="array" aca="1" ref="B76" ca="1">IFERROR(IF(INDEX(data_set!$D$2:$D$511,MATCH(C76,data_set!$E$2:$E$511,0))=0,"",INDEX(data_set!$D$2:$D$511,MATCH(C76,data_set!$E$2:$E$511,0))),"")</f>
        <v/>
      </c>
      <c r="C76" s="73" t="str">
        <f t="array" aca="1" ref="C76" ca="1">IFERROR(OFFSET(INDEX(data_set!$A$2:$G$511,SMALL(IF((data_set!$B$2:$B$511=dd_vendor),ROW(data_set!$B$2:$B$511)),ROW(data_set!66:66)),5),-1,0),"")</f>
        <v/>
      </c>
      <c r="E76" s="73" t="str">
        <f ca="1">IFERROR(VLOOKUP(C76,data_set!$E$2:$H$511,2,FALSE),"")</f>
        <v/>
      </c>
      <c r="F76" s="85" t="str">
        <f ca="1">IFERROR(VLOOKUP(C76,data_set!$E$2:$H$511,3,FALSE),"")</f>
        <v/>
      </c>
      <c r="G76" s="85"/>
      <c r="H76" s="86"/>
    </row>
    <row r="77" spans="2:8" x14ac:dyDescent="0.25">
      <c r="B77" s="72" t="str">
        <f t="array" aca="1" ref="B77" ca="1">IFERROR(IF(INDEX(data_set!$D$2:$D$511,MATCH(C77,data_set!$E$2:$E$511,0))=0,"",INDEX(data_set!$D$2:$D$511,MATCH(C77,data_set!$E$2:$E$511,0))),"")</f>
        <v/>
      </c>
      <c r="C77" s="73" t="str">
        <f t="array" aca="1" ref="C77" ca="1">IFERROR(OFFSET(INDEX(data_set!$A$2:$G$511,SMALL(IF((data_set!$B$2:$B$511=dd_vendor),ROW(data_set!$B$2:$B$511)),ROW(data_set!67:67)),5),-1,0),"")</f>
        <v/>
      </c>
      <c r="E77" s="73" t="str">
        <f ca="1">IFERROR(VLOOKUP(C77,data_set!$E$2:$H$511,2,FALSE),"")</f>
        <v/>
      </c>
      <c r="F77" s="85" t="str">
        <f ca="1">IFERROR(VLOOKUP(C77,data_set!$E$2:$H$511,3,FALSE),"")</f>
        <v/>
      </c>
      <c r="G77" s="85"/>
      <c r="H77" s="86"/>
    </row>
    <row r="78" spans="2:8" x14ac:dyDescent="0.25">
      <c r="B78" s="72" t="str">
        <f t="array" aca="1" ref="B78" ca="1">IFERROR(IF(INDEX(data_set!$D$2:$D$511,MATCH(C78,data_set!$E$2:$E$511,0))=0,"",INDEX(data_set!$D$2:$D$511,MATCH(C78,data_set!$E$2:$E$511,0))),"")</f>
        <v/>
      </c>
      <c r="C78" s="73" t="str">
        <f t="array" aca="1" ref="C78" ca="1">IFERROR(OFFSET(INDEX(data_set!$A$2:$G$511,SMALL(IF((data_set!$B$2:$B$511=dd_vendor),ROW(data_set!$B$2:$B$511)),ROW(data_set!68:68)),5),-1,0),"")</f>
        <v/>
      </c>
      <c r="E78" s="73" t="str">
        <f ca="1">IFERROR(VLOOKUP(C78,data_set!$E$2:$H$511,2,FALSE),"")</f>
        <v/>
      </c>
      <c r="F78" s="85" t="str">
        <f ca="1">IFERROR(VLOOKUP(C78,data_set!$E$2:$H$511,3,FALSE),"")</f>
        <v/>
      </c>
      <c r="G78" s="85"/>
      <c r="H78" s="86"/>
    </row>
    <row r="79" spans="2:8" x14ac:dyDescent="0.25">
      <c r="B79" s="72" t="str">
        <f t="array" aca="1" ref="B79" ca="1">IFERROR(IF(INDEX(data_set!$D$2:$D$511,MATCH(C79,data_set!$E$2:$E$511,0))=0,"",INDEX(data_set!$D$2:$D$511,MATCH(C79,data_set!$E$2:$E$511,0))),"")</f>
        <v/>
      </c>
      <c r="C79" s="73" t="str">
        <f t="array" aca="1" ref="C79" ca="1">IFERROR(OFFSET(INDEX(data_set!$A$2:$G$511,SMALL(IF((data_set!$B$2:$B$511=dd_vendor),ROW(data_set!$B$2:$B$511)),ROW(data_set!69:69)),5),-1,0),"")</f>
        <v/>
      </c>
      <c r="E79" s="73" t="str">
        <f ca="1">IFERROR(VLOOKUP(C79,data_set!$E$2:$H$511,2,FALSE),"")</f>
        <v/>
      </c>
      <c r="F79" s="85" t="str">
        <f ca="1">IFERROR(VLOOKUP(C79,data_set!$E$2:$H$511,3,FALSE),"")</f>
        <v/>
      </c>
      <c r="G79" s="85"/>
      <c r="H79" s="86"/>
    </row>
    <row r="80" spans="2:8" x14ac:dyDescent="0.25">
      <c r="B80" s="72" t="str">
        <f t="array" aca="1" ref="B80" ca="1">IFERROR(IF(INDEX(data_set!$D$2:$D$511,MATCH(C80,data_set!$E$2:$E$511,0))=0,"",INDEX(data_set!$D$2:$D$511,MATCH(C80,data_set!$E$2:$E$511,0))),"")</f>
        <v/>
      </c>
      <c r="C80" s="73" t="str">
        <f t="array" aca="1" ref="C80" ca="1">IFERROR(OFFSET(INDEX(data_set!$A$2:$G$511,SMALL(IF((data_set!$B$2:$B$511=dd_vendor),ROW(data_set!$B$2:$B$511)),ROW(data_set!70:70)),5),-1,0),"")</f>
        <v/>
      </c>
      <c r="E80" s="73" t="str">
        <f ca="1">IFERROR(VLOOKUP(C80,data_set!$E$2:$H$511,2,FALSE),"")</f>
        <v/>
      </c>
      <c r="F80" s="85" t="str">
        <f ca="1">IFERROR(VLOOKUP(C80,data_set!$E$2:$H$511,3,FALSE),"")</f>
        <v/>
      </c>
      <c r="G80" s="85"/>
      <c r="H80" s="86"/>
    </row>
    <row r="81" spans="2:8" x14ac:dyDescent="0.25">
      <c r="B81" s="72" t="str">
        <f t="array" aca="1" ref="B81" ca="1">IFERROR(IF(INDEX(data_set!$D$2:$D$511,MATCH(C81,data_set!$E$2:$E$511,0))=0,"",INDEX(data_set!$D$2:$D$511,MATCH(C81,data_set!$E$2:$E$511,0))),"")</f>
        <v/>
      </c>
      <c r="C81" s="73" t="str">
        <f t="array" aca="1" ref="C81" ca="1">IFERROR(OFFSET(INDEX(data_set!$A$2:$G$511,SMALL(IF((data_set!$B$2:$B$511=dd_vendor),ROW(data_set!$B$2:$B$511)),ROW(data_set!71:71)),5),-1,0),"")</f>
        <v/>
      </c>
      <c r="E81" s="73" t="str">
        <f ca="1">IFERROR(VLOOKUP(C81,data_set!$E$2:$H$511,2,FALSE),"")</f>
        <v/>
      </c>
      <c r="F81" s="85" t="str">
        <f ca="1">IFERROR(VLOOKUP(C81,data_set!$E$2:$H$511,3,FALSE),"")</f>
        <v/>
      </c>
      <c r="G81" s="85"/>
      <c r="H81" s="86"/>
    </row>
    <row r="82" spans="2:8" x14ac:dyDescent="0.25">
      <c r="B82" s="72" t="str">
        <f t="array" aca="1" ref="B82" ca="1">IFERROR(IF(INDEX(data_set!$D$2:$D$511,MATCH(C82,data_set!$E$2:$E$511,0))=0,"",INDEX(data_set!$D$2:$D$511,MATCH(C82,data_set!$E$2:$E$511,0))),"")</f>
        <v/>
      </c>
      <c r="C82" s="73" t="str">
        <f t="array" aca="1" ref="C82" ca="1">IFERROR(OFFSET(INDEX(data_set!$A$2:$G$511,SMALL(IF((data_set!$B$2:$B$511=dd_vendor),ROW(data_set!$B$2:$B$511)),ROW(data_set!72:72)),5),-1,0),"")</f>
        <v/>
      </c>
      <c r="E82" s="73" t="str">
        <f ca="1">IFERROR(VLOOKUP(C82,data_set!$E$2:$H$511,2,FALSE),"")</f>
        <v/>
      </c>
      <c r="F82" s="85" t="str">
        <f ca="1">IFERROR(VLOOKUP(C82,data_set!$E$2:$H$511,3,FALSE),"")</f>
        <v/>
      </c>
      <c r="G82" s="85"/>
      <c r="H82" s="86"/>
    </row>
    <row r="83" spans="2:8" x14ac:dyDescent="0.25">
      <c r="B83" s="72" t="str">
        <f t="array" aca="1" ref="B83" ca="1">IFERROR(IF(INDEX(data_set!$D$2:$D$511,MATCH(C83,data_set!$E$2:$E$511,0))=0,"",INDEX(data_set!$D$2:$D$511,MATCH(C83,data_set!$E$2:$E$511,0))),"")</f>
        <v/>
      </c>
      <c r="C83" s="73" t="str">
        <f t="array" aca="1" ref="C83" ca="1">IFERROR(OFFSET(INDEX(data_set!$A$2:$G$511,SMALL(IF((data_set!$B$2:$B$511=dd_vendor),ROW(data_set!$B$2:$B$511)),ROW(data_set!73:73)),5),-1,0),"")</f>
        <v/>
      </c>
      <c r="E83" s="73" t="str">
        <f ca="1">IFERROR(VLOOKUP(C83,data_set!$E$2:$H$511,2,FALSE),"")</f>
        <v/>
      </c>
      <c r="F83" s="85" t="str">
        <f ca="1">IFERROR(VLOOKUP(C83,data_set!$E$2:$H$511,3,FALSE),"")</f>
        <v/>
      </c>
      <c r="G83" s="85"/>
      <c r="H83" s="86"/>
    </row>
    <row r="84" spans="2:8" x14ac:dyDescent="0.25">
      <c r="B84" s="72" t="str">
        <f t="array" aca="1" ref="B84" ca="1">IFERROR(IF(INDEX(data_set!$D$2:$D$511,MATCH(C84,data_set!$E$2:$E$511,0))=0,"",INDEX(data_set!$D$2:$D$511,MATCH(C84,data_set!$E$2:$E$511,0))),"")</f>
        <v/>
      </c>
      <c r="C84" s="73" t="str">
        <f t="array" aca="1" ref="C84" ca="1">IFERROR(OFFSET(INDEX(data_set!$A$2:$G$511,SMALL(IF((data_set!$B$2:$B$511=dd_vendor),ROW(data_set!$B$2:$B$511)),ROW(data_set!#REF!)),5),-1,0),"")</f>
        <v/>
      </c>
      <c r="E84" s="73" t="str">
        <f ca="1">IFERROR(VLOOKUP(C84,data_set!$E$2:$H$511,2,FALSE),"")</f>
        <v/>
      </c>
      <c r="F84" s="85" t="str">
        <f ca="1">IFERROR(VLOOKUP(C84,data_set!$E$2:$H$511,3,FALSE),"")</f>
        <v/>
      </c>
      <c r="G84" s="85"/>
      <c r="H84" s="86"/>
    </row>
    <row r="85" spans="2:8" x14ac:dyDescent="0.25">
      <c r="B85" s="72" t="str">
        <f t="array" aca="1" ref="B85" ca="1">IFERROR(IF(INDEX(data_set!$D$2:$D$511,MATCH(C85,data_set!$E$2:$E$511,0))=0,"",INDEX(data_set!$D$2:$D$511,MATCH(C85,data_set!$E$2:$E$511,0))),"")</f>
        <v/>
      </c>
      <c r="C85" s="73" t="str">
        <f t="array" aca="1" ref="C85" ca="1">IFERROR(OFFSET(INDEX(data_set!$A$2:$G$511,SMALL(IF((data_set!$B$2:$B$511=dd_vendor),ROW(data_set!$B$2:$B$511)),ROW(data_set!74:74)),5),-1,0),"")</f>
        <v/>
      </c>
      <c r="E85" s="73" t="str">
        <f ca="1">IFERROR(VLOOKUP(C85,data_set!$E$2:$H$511,2,FALSE),"")</f>
        <v/>
      </c>
      <c r="F85" s="85" t="str">
        <f ca="1">IFERROR(VLOOKUP(C85,data_set!$E$2:$H$511,3,FALSE),"")</f>
        <v/>
      </c>
      <c r="G85" s="85"/>
      <c r="H85" s="86"/>
    </row>
    <row r="86" spans="2:8" x14ac:dyDescent="0.25">
      <c r="B86" s="72" t="str">
        <f t="array" aca="1" ref="B86" ca="1">IFERROR(IF(INDEX(data_set!$D$2:$D$511,MATCH(C86,data_set!$E$2:$E$511,0))=0,"",INDEX(data_set!$D$2:$D$511,MATCH(C86,data_set!$E$2:$E$511,0))),"")</f>
        <v/>
      </c>
      <c r="C86" s="73" t="str">
        <f t="array" aca="1" ref="C86" ca="1">IFERROR(OFFSET(INDEX(data_set!$A$2:$G$511,SMALL(IF((data_set!$B$2:$B$511=dd_vendor),ROW(data_set!$B$2:$B$511)),ROW(data_set!#REF!)),5),-1,0),"")</f>
        <v/>
      </c>
      <c r="E86" s="73" t="str">
        <f ca="1">IFERROR(VLOOKUP(C86,data_set!$E$2:$H$511,2,FALSE),"")</f>
        <v/>
      </c>
      <c r="F86" s="85" t="str">
        <f ca="1">IFERROR(VLOOKUP(C86,data_set!$E$2:$H$511,3,FALSE),"")</f>
        <v/>
      </c>
      <c r="G86" s="85"/>
      <c r="H86" s="86"/>
    </row>
    <row r="87" spans="2:8" x14ac:dyDescent="0.25">
      <c r="B87" s="72" t="str">
        <f t="array" aca="1" ref="B87" ca="1">IFERROR(IF(INDEX(data_set!$D$2:$D$511,MATCH(C87,data_set!$E$2:$E$511,0))=0,"",INDEX(data_set!$D$2:$D$511,MATCH(C87,data_set!$E$2:$E$511,0))),"")</f>
        <v/>
      </c>
      <c r="C87" s="73" t="str">
        <f t="array" aca="1" ref="C87" ca="1">IFERROR(OFFSET(INDEX(data_set!$A$2:$G$511,SMALL(IF((data_set!$B$2:$B$511=dd_vendor),ROW(data_set!$B$2:$B$511)),ROW(data_set!75:75)),5),-1,0),"")</f>
        <v/>
      </c>
      <c r="E87" s="73" t="str">
        <f ca="1">IFERROR(VLOOKUP(C87,data_set!$E$2:$H$511,2,FALSE),"")</f>
        <v/>
      </c>
      <c r="F87" s="85" t="str">
        <f ca="1">IFERROR(VLOOKUP(C87,data_set!$E$2:$H$511,3,FALSE),"")</f>
        <v/>
      </c>
      <c r="G87" s="85"/>
      <c r="H87" s="86"/>
    </row>
    <row r="88" spans="2:8" x14ac:dyDescent="0.25">
      <c r="B88" s="72" t="str">
        <f t="array" aca="1" ref="B88" ca="1">IFERROR(IF(INDEX(data_set!$D$2:$D$511,MATCH(C88,data_set!$E$2:$E$511,0))=0,"",INDEX(data_set!$D$2:$D$511,MATCH(C88,data_set!$E$2:$E$511,0))),"")</f>
        <v/>
      </c>
      <c r="C88" s="73" t="str">
        <f t="array" aca="1" ref="C88" ca="1">IFERROR(OFFSET(INDEX(data_set!$A$2:$G$511,SMALL(IF((data_set!$B$2:$B$511=dd_vendor),ROW(data_set!$B$2:$B$511)),ROW(data_set!76:76)),5),-1,0),"")</f>
        <v/>
      </c>
      <c r="E88" s="73" t="str">
        <f ca="1">IFERROR(VLOOKUP(C88,data_set!$E$2:$H$511,2,FALSE),"")</f>
        <v/>
      </c>
      <c r="F88" s="85" t="str">
        <f ca="1">IFERROR(VLOOKUP(C88,data_set!$E$2:$H$511,3,FALSE),"")</f>
        <v/>
      </c>
      <c r="G88" s="85"/>
      <c r="H88" s="86"/>
    </row>
    <row r="89" spans="2:8" x14ac:dyDescent="0.25">
      <c r="B89" s="72" t="str">
        <f t="array" aca="1" ref="B89" ca="1">IFERROR(IF(INDEX(data_set!$D$2:$D$511,MATCH(C89,data_set!$E$2:$E$511,0))=0,"",INDEX(data_set!$D$2:$D$511,MATCH(C89,data_set!$E$2:$E$511,0))),"")</f>
        <v/>
      </c>
      <c r="C89" s="73" t="str">
        <f t="array" aca="1" ref="C89" ca="1">IFERROR(OFFSET(INDEX(data_set!$A$2:$G$511,SMALL(IF((data_set!$B$2:$B$511=dd_vendor),ROW(data_set!$B$2:$B$511)),ROW(data_set!77:77)),5),-1,0),"")</f>
        <v/>
      </c>
      <c r="E89" s="73" t="str">
        <f ca="1">IFERROR(VLOOKUP(C89,data_set!$E$2:$H$511,2,FALSE),"")</f>
        <v/>
      </c>
      <c r="F89" s="85" t="str">
        <f ca="1">IFERROR(VLOOKUP(C89,data_set!$E$2:$H$511,3,FALSE),"")</f>
        <v/>
      </c>
      <c r="G89" s="85"/>
      <c r="H89" s="86"/>
    </row>
    <row r="90" spans="2:8" x14ac:dyDescent="0.25">
      <c r="B90" s="72" t="str">
        <f t="array" aca="1" ref="B90" ca="1">IFERROR(IF(INDEX(data_set!$D$2:$D$511,MATCH(C90,data_set!$E$2:$E$511,0))=0,"",INDEX(data_set!$D$2:$D$511,MATCH(C90,data_set!$E$2:$E$511,0))),"")</f>
        <v/>
      </c>
      <c r="C90" s="73" t="str">
        <f t="array" aca="1" ref="C90" ca="1">IFERROR(OFFSET(INDEX(data_set!$A$2:$G$511,SMALL(IF((data_set!$B$2:$B$511=dd_vendor),ROW(data_set!$B$2:$B$511)),ROW(data_set!78:78)),5),-1,0),"")</f>
        <v/>
      </c>
      <c r="E90" s="73" t="str">
        <f ca="1">IFERROR(VLOOKUP(C90,data_set!$E$2:$H$511,2,FALSE),"")</f>
        <v/>
      </c>
      <c r="F90" s="85" t="str">
        <f ca="1">IFERROR(VLOOKUP(C90,data_set!$E$2:$H$511,3,FALSE),"")</f>
        <v/>
      </c>
      <c r="G90" s="85"/>
      <c r="H90" s="86"/>
    </row>
    <row r="91" spans="2:8" x14ac:dyDescent="0.25">
      <c r="B91" s="72" t="str">
        <f t="array" aca="1" ref="B91" ca="1">IFERROR(IF(INDEX(data_set!$D$2:$D$511,MATCH(C91,data_set!$E$2:$E$511,0))=0,"",INDEX(data_set!$D$2:$D$511,MATCH(C91,data_set!$E$2:$E$511,0))),"")</f>
        <v/>
      </c>
      <c r="C91" s="73" t="str">
        <f t="array" aca="1" ref="C91" ca="1">IFERROR(OFFSET(INDEX(data_set!$A$2:$G$511,SMALL(IF((data_set!$B$2:$B$511=dd_vendor),ROW(data_set!$B$2:$B$511)),ROW(data_set!79:79)),5),-1,0),"")</f>
        <v/>
      </c>
      <c r="E91" s="73" t="str">
        <f ca="1">IFERROR(VLOOKUP(C91,data_set!$E$2:$H$511,2,FALSE),"")</f>
        <v/>
      </c>
      <c r="F91" s="85" t="str">
        <f ca="1">IFERROR(VLOOKUP(C91,data_set!$E$2:$H$511,3,FALSE),"")</f>
        <v/>
      </c>
      <c r="G91" s="85"/>
      <c r="H91" s="86"/>
    </row>
    <row r="92" spans="2:8" x14ac:dyDescent="0.25">
      <c r="B92" s="72" t="str">
        <f t="array" aca="1" ref="B92" ca="1">IFERROR(IF(INDEX(data_set!$D$2:$D$511,MATCH(C92,data_set!$E$2:$E$511,0))=0,"",INDEX(data_set!$D$2:$D$511,MATCH(C92,data_set!$E$2:$E$511,0))),"")</f>
        <v/>
      </c>
      <c r="C92" s="73" t="str">
        <f t="array" aca="1" ref="C92" ca="1">IFERROR(OFFSET(INDEX(data_set!$A$2:$G$511,SMALL(IF((data_set!$B$2:$B$511=dd_vendor),ROW(data_set!$B$2:$B$511)),ROW(data_set!80:80)),5),-1,0),"")</f>
        <v/>
      </c>
      <c r="E92" s="73" t="str">
        <f ca="1">IFERROR(VLOOKUP(C92,data_set!$E$2:$H$511,2,FALSE),"")</f>
        <v/>
      </c>
      <c r="F92" s="85" t="str">
        <f ca="1">IFERROR(VLOOKUP(C92,data_set!$E$2:$H$511,3,FALSE),"")</f>
        <v/>
      </c>
      <c r="G92" s="85"/>
      <c r="H92" s="86"/>
    </row>
    <row r="93" spans="2:8" x14ac:dyDescent="0.25">
      <c r="B93" s="72" t="str">
        <f t="array" aca="1" ref="B93" ca="1">IFERROR(IF(INDEX(data_set!$D$2:$D$511,MATCH(C93,data_set!$E$2:$E$511,0))=0,"",INDEX(data_set!$D$2:$D$511,MATCH(C93,data_set!$E$2:$E$511,0))),"")</f>
        <v/>
      </c>
      <c r="C93" s="73" t="str">
        <f t="array" aca="1" ref="C93" ca="1">IFERROR(OFFSET(INDEX(data_set!$A$2:$G$511,SMALL(IF((data_set!$B$2:$B$511=dd_vendor),ROW(data_set!$B$2:$B$511)),ROW(data_set!81:81)),5),-1,0),"")</f>
        <v/>
      </c>
      <c r="E93" s="73" t="str">
        <f ca="1">IFERROR(VLOOKUP(C93,data_set!$E$2:$H$511,2,FALSE),"")</f>
        <v/>
      </c>
      <c r="F93" s="85" t="str">
        <f ca="1">IFERROR(VLOOKUP(C93,data_set!$E$2:$H$511,3,FALSE),"")</f>
        <v/>
      </c>
      <c r="G93" s="85"/>
      <c r="H93" s="86"/>
    </row>
    <row r="94" spans="2:8" x14ac:dyDescent="0.25">
      <c r="B94" s="72" t="str">
        <f t="array" aca="1" ref="B94" ca="1">IFERROR(IF(INDEX(data_set!$D$2:$D$511,MATCH(C94,data_set!$E$2:$E$511,0))=0,"",INDEX(data_set!$D$2:$D$511,MATCH(C94,data_set!$E$2:$E$511,0))),"")</f>
        <v/>
      </c>
      <c r="C94" s="73" t="str">
        <f t="array" aca="1" ref="C94" ca="1">IFERROR(OFFSET(INDEX(data_set!$A$2:$G$511,SMALL(IF((data_set!$B$2:$B$511=dd_vendor),ROW(data_set!$B$2:$B$511)),ROW(data_set!82:82)),5),-1,0),"")</f>
        <v/>
      </c>
      <c r="E94" s="73" t="str">
        <f ca="1">IFERROR(VLOOKUP(C94,data_set!$E$2:$H$511,2,FALSE),"")</f>
        <v/>
      </c>
      <c r="F94" s="85" t="str">
        <f ca="1">IFERROR(VLOOKUP(C94,data_set!$E$2:$H$511,3,FALSE),"")</f>
        <v/>
      </c>
      <c r="G94" s="85"/>
      <c r="H94" s="86"/>
    </row>
    <row r="95" spans="2:8" x14ac:dyDescent="0.25">
      <c r="B95" s="72" t="str">
        <f t="array" aca="1" ref="B95" ca="1">IFERROR(IF(INDEX(data_set!$D$2:$D$511,MATCH(C95,data_set!$E$2:$E$511,0))=0,"",INDEX(data_set!$D$2:$D$511,MATCH(C95,data_set!$E$2:$E$511,0))),"")</f>
        <v/>
      </c>
      <c r="C95" s="73" t="str">
        <f t="array" aca="1" ref="C95" ca="1">IFERROR(OFFSET(INDEX(data_set!$A$2:$G$511,SMALL(IF((data_set!$B$2:$B$511=dd_vendor),ROW(data_set!$B$2:$B$511)),ROW(data_set!83:83)),5),-1,0),"")</f>
        <v/>
      </c>
      <c r="E95" s="73" t="str">
        <f ca="1">IFERROR(VLOOKUP(C95,data_set!$E$2:$H$511,2,FALSE),"")</f>
        <v/>
      </c>
      <c r="F95" s="85" t="str">
        <f ca="1">IFERROR(VLOOKUP(C95,data_set!$E$2:$H$511,3,FALSE),"")</f>
        <v/>
      </c>
      <c r="G95" s="85"/>
      <c r="H95" s="86"/>
    </row>
    <row r="96" spans="2:8" x14ac:dyDescent="0.25">
      <c r="B96" s="72" t="str">
        <f t="array" aca="1" ref="B96" ca="1">IFERROR(IF(INDEX(data_set!$D$2:$D$511,MATCH(C96,data_set!$E$2:$E$511,0))=0,"",INDEX(data_set!$D$2:$D$511,MATCH(C96,data_set!$E$2:$E$511,0))),"")</f>
        <v/>
      </c>
      <c r="C96" s="73" t="str">
        <f t="array" aca="1" ref="C96" ca="1">IFERROR(OFFSET(INDEX(data_set!$A$2:$G$511,SMALL(IF((data_set!$B$2:$B$511=dd_vendor),ROW(data_set!$B$2:$B$511)),ROW(data_set!84:84)),5),-1,0),"")</f>
        <v/>
      </c>
      <c r="E96" s="73" t="str">
        <f ca="1">IFERROR(VLOOKUP(C96,data_set!$E$2:$H$511,2,FALSE),"")</f>
        <v/>
      </c>
      <c r="F96" s="85" t="str">
        <f ca="1">IFERROR(VLOOKUP(C96,data_set!$E$2:$H$511,3,FALSE),"")</f>
        <v/>
      </c>
      <c r="G96" s="85"/>
      <c r="H96" s="86"/>
    </row>
    <row r="97" spans="2:8" x14ac:dyDescent="0.25">
      <c r="B97" s="72" t="str">
        <f t="array" aca="1" ref="B97" ca="1">IFERROR(IF(INDEX(data_set!$D$2:$D$511,MATCH(C97,data_set!$E$2:$E$511,0))=0,"",INDEX(data_set!$D$2:$D$511,MATCH(C97,data_set!$E$2:$E$511,0))),"")</f>
        <v/>
      </c>
      <c r="C97" s="73" t="str">
        <f t="array" aca="1" ref="C97" ca="1">IFERROR(OFFSET(INDEX(data_set!$A$2:$G$511,SMALL(IF((data_set!$B$2:$B$511=dd_vendor),ROW(data_set!$B$2:$B$511)),ROW(data_set!85:85)),5),-1,0),"")</f>
        <v/>
      </c>
      <c r="E97" s="73" t="str">
        <f ca="1">IFERROR(VLOOKUP(C97,data_set!$E$2:$H$511,2,FALSE),"")</f>
        <v/>
      </c>
      <c r="F97" s="85" t="str">
        <f ca="1">IFERROR(VLOOKUP(C97,data_set!$E$2:$H$511,3,FALSE),"")</f>
        <v/>
      </c>
      <c r="G97" s="85"/>
      <c r="H97" s="86"/>
    </row>
    <row r="98" spans="2:8" x14ac:dyDescent="0.25">
      <c r="B98" s="72" t="str">
        <f t="array" aca="1" ref="B98" ca="1">IFERROR(IF(INDEX(data_set!$D$2:$D$511,MATCH(C98,data_set!$E$2:$E$511,0))=0,"",INDEX(data_set!$D$2:$D$511,MATCH(C98,data_set!$E$2:$E$511,0))),"")</f>
        <v/>
      </c>
      <c r="C98" s="73" t="str">
        <f t="array" aca="1" ref="C98" ca="1">IFERROR(OFFSET(INDEX(data_set!$A$2:$G$511,SMALL(IF((data_set!$B$2:$B$511=dd_vendor),ROW(data_set!$B$2:$B$511)),ROW(data_set!86:86)),5),-1,0),"")</f>
        <v/>
      </c>
      <c r="E98" s="73" t="str">
        <f ca="1">IFERROR(VLOOKUP(C98,data_set!$E$2:$H$511,2,FALSE),"")</f>
        <v/>
      </c>
      <c r="F98" s="85" t="str">
        <f ca="1">IFERROR(VLOOKUP(C98,data_set!$E$2:$H$511,3,FALSE),"")</f>
        <v/>
      </c>
      <c r="G98" s="85"/>
      <c r="H98" s="86"/>
    </row>
    <row r="99" spans="2:8" x14ac:dyDescent="0.25">
      <c r="B99" s="72" t="str">
        <f t="array" aca="1" ref="B99" ca="1">IFERROR(IF(INDEX(data_set!$D$2:$D$511,MATCH(C99,data_set!$E$2:$E$511,0))=0,"",INDEX(data_set!$D$2:$D$511,MATCH(C99,data_set!$E$2:$E$511,0))),"")</f>
        <v/>
      </c>
      <c r="C99" s="73" t="str">
        <f t="array" aca="1" ref="C99" ca="1">IFERROR(OFFSET(INDEX(data_set!$A$2:$G$511,SMALL(IF((data_set!$B$2:$B$511=dd_vendor),ROW(data_set!$B$2:$B$511)),ROW(data_set!87:87)),5),-1,0),"")</f>
        <v/>
      </c>
      <c r="E99" s="73" t="str">
        <f ca="1">IFERROR(VLOOKUP(C99,data_set!$E$2:$H$511,2,FALSE),"")</f>
        <v/>
      </c>
      <c r="F99" s="85" t="str">
        <f ca="1">IFERROR(VLOOKUP(C99,data_set!$E$2:$H$511,3,FALSE),"")</f>
        <v/>
      </c>
      <c r="G99" s="85"/>
      <c r="H99" s="86"/>
    </row>
    <row r="100" spans="2:8" x14ac:dyDescent="0.25">
      <c r="B100" s="72" t="str">
        <f t="array" aca="1" ref="B100" ca="1">IFERROR(IF(INDEX(data_set!$D$2:$D$511,MATCH(C100,data_set!$E$2:$E$511,0))=0,"",INDEX(data_set!$D$2:$D$511,MATCH(C100,data_set!$E$2:$E$511,0))),"")</f>
        <v/>
      </c>
      <c r="C100" s="73" t="str">
        <f t="array" aca="1" ref="C100" ca="1">IFERROR(OFFSET(INDEX(data_set!$A$2:$G$511,SMALL(IF((data_set!$B$2:$B$511=dd_vendor),ROW(data_set!$B$2:$B$511)),ROW(data_set!88:88)),5),-1,0),"")</f>
        <v/>
      </c>
      <c r="E100" s="73" t="str">
        <f ca="1">IFERROR(VLOOKUP(C100,data_set!$E$2:$H$511,2,FALSE),"")</f>
        <v/>
      </c>
      <c r="F100" s="85" t="str">
        <f ca="1">IFERROR(VLOOKUP(C100,data_set!$E$2:$H$511,3,FALSE),"")</f>
        <v/>
      </c>
      <c r="G100" s="85"/>
      <c r="H100" s="86"/>
    </row>
    <row r="101" spans="2:8" x14ac:dyDescent="0.25">
      <c r="B101" s="72" t="str">
        <f t="array" aca="1" ref="B101" ca="1">IFERROR(IF(INDEX(data_set!$D$2:$D$511,MATCH(C101,data_set!$E$2:$E$511,0))=0,"",INDEX(data_set!$D$2:$D$511,MATCH(C101,data_set!$E$2:$E$511,0))),"")</f>
        <v/>
      </c>
      <c r="C101" s="73" t="str">
        <f t="array" aca="1" ref="C101" ca="1">IFERROR(OFFSET(INDEX(data_set!$A$2:$G$511,SMALL(IF((data_set!$B$2:$B$511=dd_vendor),ROW(data_set!$B$2:$B$511)),ROW(data_set!89:89)),5),-1,0),"")</f>
        <v/>
      </c>
      <c r="E101" s="73" t="str">
        <f ca="1">IFERROR(VLOOKUP(C101,data_set!$E$2:$H$511,2,FALSE),"")</f>
        <v/>
      </c>
      <c r="F101" s="85" t="str">
        <f ca="1">IFERROR(VLOOKUP(C101,data_set!$E$2:$H$511,3,FALSE),"")</f>
        <v/>
      </c>
      <c r="G101" s="85"/>
      <c r="H101" s="86"/>
    </row>
    <row r="102" spans="2:8" x14ac:dyDescent="0.25">
      <c r="B102" s="72" t="str">
        <f t="array" aca="1" ref="B102" ca="1">IFERROR(IF(INDEX(data_set!$D$2:$D$511,MATCH(C102,data_set!$E$2:$E$511,0))=0,"",INDEX(data_set!$D$2:$D$511,MATCH(C102,data_set!$E$2:$E$511,0))),"")</f>
        <v/>
      </c>
      <c r="C102" s="73" t="str">
        <f t="array" aca="1" ref="C102" ca="1">IFERROR(OFFSET(INDEX(data_set!$A$2:$G$511,SMALL(IF((data_set!$B$2:$B$511=dd_vendor),ROW(data_set!$B$2:$B$511)),ROW(data_set!90:90)),5),-1,0),"")</f>
        <v/>
      </c>
      <c r="E102" s="73" t="str">
        <f ca="1">IFERROR(VLOOKUP(C102,data_set!$E$2:$H$511,2,FALSE),"")</f>
        <v/>
      </c>
      <c r="F102" s="85" t="str">
        <f ca="1">IFERROR(VLOOKUP(C102,data_set!$E$2:$H$511,3,FALSE),"")</f>
        <v/>
      </c>
      <c r="G102" s="85"/>
      <c r="H102" s="86"/>
    </row>
    <row r="103" spans="2:8" x14ac:dyDescent="0.25">
      <c r="B103" s="72" t="str">
        <f t="array" aca="1" ref="B103" ca="1">IFERROR(IF(INDEX(data_set!$D$2:$D$511,MATCH(C103,data_set!$E$2:$E$511,0))=0,"",INDEX(data_set!$D$2:$D$511,MATCH(C103,data_set!$E$2:$E$511,0))),"")</f>
        <v/>
      </c>
      <c r="C103" s="73" t="str">
        <f t="array" aca="1" ref="C103" ca="1">IFERROR(OFFSET(INDEX(data_set!$A$2:$G$511,SMALL(IF((data_set!$B$2:$B$511=dd_vendor),ROW(data_set!$B$2:$B$511)),ROW(data_set!91:91)),5),-1,0),"")</f>
        <v/>
      </c>
      <c r="E103" s="73" t="str">
        <f ca="1">IFERROR(VLOOKUP(C103,data_set!$E$2:$H$511,2,FALSE),"")</f>
        <v/>
      </c>
      <c r="F103" s="85" t="str">
        <f ca="1">IFERROR(VLOOKUP(C103,data_set!$E$2:$H$511,3,FALSE),"")</f>
        <v/>
      </c>
      <c r="G103" s="85"/>
      <c r="H103" s="86"/>
    </row>
    <row r="104" spans="2:8" x14ac:dyDescent="0.25">
      <c r="B104" s="72" t="str">
        <f t="array" aca="1" ref="B104" ca="1">IFERROR(IF(INDEX(data_set!$D$2:$D$511,MATCH(C104,data_set!$E$2:$E$511,0))=0,"",INDEX(data_set!$D$2:$D$511,MATCH(C104,data_set!$E$2:$E$511,0))),"")</f>
        <v/>
      </c>
      <c r="C104" s="73" t="str">
        <f t="array" aca="1" ref="C104" ca="1">IFERROR(OFFSET(INDEX(data_set!$A$2:$G$511,SMALL(IF((data_set!$B$2:$B$511=dd_vendor),ROW(data_set!$B$2:$B$511)),ROW(data_set!92:92)),5),-1,0),"")</f>
        <v/>
      </c>
      <c r="E104" s="73" t="str">
        <f ca="1">IFERROR(VLOOKUP(C104,data_set!$E$2:$H$511,2,FALSE),"")</f>
        <v/>
      </c>
      <c r="F104" s="85" t="str">
        <f ca="1">IFERROR(VLOOKUP(C104,data_set!$E$2:$H$511,3,FALSE),"")</f>
        <v/>
      </c>
      <c r="G104" s="85"/>
      <c r="H104" s="86"/>
    </row>
    <row r="105" spans="2:8" x14ac:dyDescent="0.25">
      <c r="B105" s="72" t="str">
        <f t="array" aca="1" ref="B105" ca="1">IFERROR(IF(INDEX(data_set!$D$2:$D$511,MATCH(C105,data_set!$E$2:$E$511,0))=0,"",INDEX(data_set!$D$2:$D$511,MATCH(C105,data_set!$E$2:$E$511,0))),"")</f>
        <v/>
      </c>
      <c r="C105" s="73" t="str">
        <f t="array" aca="1" ref="C105" ca="1">IFERROR(OFFSET(INDEX(data_set!$A$2:$G$511,SMALL(IF((data_set!$B$2:$B$511=dd_vendor),ROW(data_set!$B$2:$B$511)),ROW(data_set!93:93)),5),-1,0),"")</f>
        <v/>
      </c>
      <c r="E105" s="73" t="str">
        <f ca="1">IFERROR(VLOOKUP(C105,data_set!$E$2:$H$511,2,FALSE),"")</f>
        <v/>
      </c>
      <c r="F105" s="85" t="str">
        <f ca="1">IFERROR(VLOOKUP(C105,data_set!$E$2:$H$511,3,FALSE),"")</f>
        <v/>
      </c>
      <c r="G105" s="85"/>
      <c r="H105" s="86"/>
    </row>
    <row r="106" spans="2:8" x14ac:dyDescent="0.25">
      <c r="B106" s="72" t="str">
        <f t="array" aca="1" ref="B106" ca="1">IFERROR(IF(INDEX(data_set!$D$2:$D$511,MATCH(C106,data_set!$E$2:$E$511,0))=0,"",INDEX(data_set!$D$2:$D$511,MATCH(C106,data_set!$E$2:$E$511,0))),"")</f>
        <v/>
      </c>
      <c r="C106" s="73" t="str">
        <f t="array" aca="1" ref="C106" ca="1">IFERROR(OFFSET(INDEX(data_set!$A$2:$G$511,SMALL(IF((data_set!$B$2:$B$511=dd_vendor),ROW(data_set!$B$2:$B$511)),ROW(data_set!94:94)),5),-1,0),"")</f>
        <v/>
      </c>
      <c r="E106" s="73" t="str">
        <f ca="1">IFERROR(VLOOKUP(C106,data_set!$E$2:$H$511,2,FALSE),"")</f>
        <v/>
      </c>
      <c r="F106" s="85" t="str">
        <f ca="1">IFERROR(VLOOKUP(C106,data_set!$E$2:$H$511,3,FALSE),"")</f>
        <v/>
      </c>
      <c r="G106" s="85"/>
      <c r="H106" s="86"/>
    </row>
    <row r="107" spans="2:8" x14ac:dyDescent="0.25">
      <c r="B107" s="72" t="str">
        <f t="array" aca="1" ref="B107" ca="1">IFERROR(IF(INDEX(data_set!$D$2:$D$511,MATCH(C107,data_set!$E$2:$E$511,0))=0,"",INDEX(data_set!$D$2:$D$511,MATCH(C107,data_set!$E$2:$E$511,0))),"")</f>
        <v/>
      </c>
      <c r="C107" s="73" t="str">
        <f t="array" aca="1" ref="C107" ca="1">IFERROR(OFFSET(INDEX(data_set!$A$2:$G$511,SMALL(IF((data_set!$B$2:$B$511=dd_vendor),ROW(data_set!$B$2:$B$511)),ROW(data_set!95:95)),5),-1,0),"")</f>
        <v/>
      </c>
      <c r="E107" s="73" t="str">
        <f ca="1">IFERROR(VLOOKUP(C107,data_set!$E$2:$H$511,2,FALSE),"")</f>
        <v/>
      </c>
      <c r="F107" s="85" t="str">
        <f ca="1">IFERROR(VLOOKUP(C107,data_set!$E$2:$H$511,3,FALSE),"")</f>
        <v/>
      </c>
      <c r="G107" s="85"/>
      <c r="H107" s="86"/>
    </row>
    <row r="108" spans="2:8" x14ac:dyDescent="0.25">
      <c r="B108" s="72" t="str">
        <f t="array" aca="1" ref="B108" ca="1">IFERROR(IF(INDEX(data_set!$D$2:$D$511,MATCH(C108,data_set!$E$2:$E$511,0))=0,"",INDEX(data_set!$D$2:$D$511,MATCH(C108,data_set!$E$2:$E$511,0))),"")</f>
        <v/>
      </c>
      <c r="C108" s="73" t="str">
        <f t="array" aca="1" ref="C108" ca="1">IFERROR(OFFSET(INDEX(data_set!$A$2:$G$511,SMALL(IF((data_set!$B$2:$B$511=dd_vendor),ROW(data_set!$B$2:$B$511)),ROW(data_set!96:96)),5),-1,0),"")</f>
        <v/>
      </c>
      <c r="E108" s="73" t="str">
        <f ca="1">IFERROR(VLOOKUP(C108,data_set!$E$2:$H$511,2,FALSE),"")</f>
        <v/>
      </c>
      <c r="F108" s="85" t="str">
        <f ca="1">IFERROR(VLOOKUP(C108,data_set!$E$2:$H$511,3,FALSE),"")</f>
        <v/>
      </c>
      <c r="G108" s="85"/>
      <c r="H108" s="86"/>
    </row>
    <row r="109" spans="2:8" x14ac:dyDescent="0.25">
      <c r="B109" s="72" t="str">
        <f t="array" aca="1" ref="B109" ca="1">IFERROR(IF(INDEX(data_set!$D$2:$D$511,MATCH(C109,data_set!$E$2:$E$511,0))=0,"",INDEX(data_set!$D$2:$D$511,MATCH(C109,data_set!$E$2:$E$511,0))),"")</f>
        <v/>
      </c>
      <c r="C109" s="73" t="str">
        <f t="array" aca="1" ref="C109" ca="1">IFERROR(OFFSET(INDEX(data_set!$A$2:$G$511,SMALL(IF((data_set!$B$2:$B$511=dd_vendor),ROW(data_set!$B$2:$B$511)),ROW(data_set!97:97)),5),-1,0),"")</f>
        <v/>
      </c>
      <c r="E109" s="73" t="str">
        <f ca="1">IFERROR(VLOOKUP(C109,data_set!$E$2:$H$511,2,FALSE),"")</f>
        <v/>
      </c>
      <c r="F109" s="85" t="str">
        <f ca="1">IFERROR(VLOOKUP(C109,data_set!$E$2:$H$511,3,FALSE),"")</f>
        <v/>
      </c>
      <c r="G109" s="85"/>
      <c r="H109" s="86"/>
    </row>
    <row r="110" spans="2:8" x14ac:dyDescent="0.25">
      <c r="B110" s="72" t="str">
        <f t="array" aca="1" ref="B110" ca="1">IFERROR(IF(INDEX(data_set!$D$2:$D$511,MATCH(C110,data_set!$E$2:$E$511,0))=0,"",INDEX(data_set!$D$2:$D$511,MATCH(C110,data_set!$E$2:$E$511,0))),"")</f>
        <v/>
      </c>
      <c r="C110" s="73" t="str">
        <f t="array" aca="1" ref="C110" ca="1">IFERROR(OFFSET(INDEX(data_set!$A$2:$G$511,SMALL(IF((data_set!$B$2:$B$511=dd_vendor),ROW(data_set!$B$2:$B$511)),ROW(data_set!98:98)),5),-1,0),"")</f>
        <v/>
      </c>
      <c r="E110" s="73" t="str">
        <f ca="1">IFERROR(VLOOKUP(C110,data_set!$E$2:$H$511,2,FALSE),"")</f>
        <v/>
      </c>
      <c r="F110" s="85" t="str">
        <f ca="1">IFERROR(VLOOKUP(C110,data_set!$E$2:$H$511,3,FALSE),"")</f>
        <v/>
      </c>
      <c r="G110" s="85"/>
      <c r="H110" s="86"/>
    </row>
    <row r="111" spans="2:8" x14ac:dyDescent="0.25">
      <c r="B111" s="72" t="str">
        <f t="array" aca="1" ref="B111" ca="1">IFERROR(IF(INDEX(data_set!$D$2:$D$511,MATCH(C111,data_set!$E$2:$E$511,0))=0,"",INDEX(data_set!$D$2:$D$511,MATCH(C111,data_set!$E$2:$E$511,0))),"")</f>
        <v/>
      </c>
      <c r="C111" s="73" t="str">
        <f t="array" aca="1" ref="C111" ca="1">IFERROR(OFFSET(INDEX(data_set!$A$2:$G$511,SMALL(IF((data_set!$B$2:$B$511=dd_vendor),ROW(data_set!$B$2:$B$511)),ROW(data_set!99:99)),5),-1,0),"")</f>
        <v/>
      </c>
      <c r="E111" s="73" t="str">
        <f ca="1">IFERROR(VLOOKUP(C111,data_set!$E$2:$H$511,2,FALSE),"")</f>
        <v/>
      </c>
      <c r="F111" s="85" t="str">
        <f ca="1">IFERROR(VLOOKUP(C111,data_set!$E$2:$H$511,3,FALSE),"")</f>
        <v/>
      </c>
      <c r="G111" s="85"/>
      <c r="H111" s="86"/>
    </row>
    <row r="112" spans="2:8" x14ac:dyDescent="0.25">
      <c r="B112" s="72" t="str">
        <f t="array" aca="1" ref="B112" ca="1">IFERROR(IF(INDEX(data_set!$D$2:$D$511,MATCH(C112,data_set!$E$2:$E$511,0))=0,"",INDEX(data_set!$D$2:$D$511,MATCH(C112,data_set!$E$2:$E$511,0))),"")</f>
        <v/>
      </c>
      <c r="C112" s="73" t="str">
        <f t="array" aca="1" ref="C112" ca="1">IFERROR(OFFSET(INDEX(data_set!$A$2:$G$511,SMALL(IF((data_set!$B$2:$B$511=dd_vendor),ROW(data_set!$B$2:$B$511)),ROW(data_set!100:100)),5),-1,0),"")</f>
        <v/>
      </c>
      <c r="E112" s="73" t="str">
        <f ca="1">IFERROR(VLOOKUP(C112,data_set!$E$2:$H$511,2,FALSE),"")</f>
        <v/>
      </c>
      <c r="F112" s="85" t="str">
        <f ca="1">IFERROR(VLOOKUP(C112,data_set!$E$2:$H$511,3,FALSE),"")</f>
        <v/>
      </c>
      <c r="G112" s="85"/>
      <c r="H112" s="86"/>
    </row>
    <row r="113" spans="2:8" x14ac:dyDescent="0.25">
      <c r="B113" s="72" t="str">
        <f t="array" aca="1" ref="B113" ca="1">IFERROR(IF(INDEX(data_set!$D$2:$D$511,MATCH(C113,data_set!$E$2:$E$511,0))=0,"",INDEX(data_set!$D$2:$D$511,MATCH(C113,data_set!$E$2:$E$511,0))),"")</f>
        <v/>
      </c>
      <c r="C113" s="73" t="str">
        <f t="array" aca="1" ref="C113" ca="1">IFERROR(OFFSET(INDEX(data_set!$A$2:$G$511,SMALL(IF((data_set!$B$2:$B$511=dd_vendor),ROW(data_set!$B$2:$B$511)),ROW(data_set!101:101)),5),-1,0),"")</f>
        <v/>
      </c>
      <c r="E113" s="73" t="str">
        <f ca="1">IFERROR(VLOOKUP(C113,data_set!$E$2:$H$511,2,FALSE),"")</f>
        <v/>
      </c>
      <c r="F113" s="85" t="str">
        <f ca="1">IFERROR(VLOOKUP(C113,data_set!$E$2:$H$511,3,FALSE),"")</f>
        <v/>
      </c>
      <c r="G113" s="85"/>
      <c r="H113" s="86"/>
    </row>
  </sheetData>
  <autoFilter ref="B10:I113">
    <filterColumn colId="4" showButton="0"/>
    <filterColumn colId="5" showButton="0"/>
  </autoFilter>
  <mergeCells count="108">
    <mergeCell ref="F109:H109"/>
    <mergeCell ref="F110:H110"/>
    <mergeCell ref="F111:H111"/>
    <mergeCell ref="F112:H112"/>
    <mergeCell ref="F113:H113"/>
    <mergeCell ref="F104:H104"/>
    <mergeCell ref="F105:H105"/>
    <mergeCell ref="F106:H106"/>
    <mergeCell ref="F107:H107"/>
    <mergeCell ref="F108:H108"/>
    <mergeCell ref="F99:H99"/>
    <mergeCell ref="F100:H100"/>
    <mergeCell ref="F101:H101"/>
    <mergeCell ref="F102:H102"/>
    <mergeCell ref="F103:H103"/>
    <mergeCell ref="F94:H94"/>
    <mergeCell ref="F95:H95"/>
    <mergeCell ref="F96:H96"/>
    <mergeCell ref="F97:H97"/>
    <mergeCell ref="F98:H98"/>
    <mergeCell ref="F89:H89"/>
    <mergeCell ref="F90:H90"/>
    <mergeCell ref="F91:H91"/>
    <mergeCell ref="F92:H92"/>
    <mergeCell ref="F93:H93"/>
    <mergeCell ref="F84:H84"/>
    <mergeCell ref="F85:H85"/>
    <mergeCell ref="F86:H86"/>
    <mergeCell ref="F87:H87"/>
    <mergeCell ref="F88:H88"/>
    <mergeCell ref="F79:H79"/>
    <mergeCell ref="F80:H80"/>
    <mergeCell ref="F81:H81"/>
    <mergeCell ref="F82:H82"/>
    <mergeCell ref="F83:H83"/>
    <mergeCell ref="F74:H74"/>
    <mergeCell ref="F75:H75"/>
    <mergeCell ref="F76:H76"/>
    <mergeCell ref="F77:H77"/>
    <mergeCell ref="F78:H78"/>
    <mergeCell ref="F69:H69"/>
    <mergeCell ref="F70:H70"/>
    <mergeCell ref="F71:H71"/>
    <mergeCell ref="F72:H72"/>
    <mergeCell ref="F73:H73"/>
    <mergeCell ref="F64:H64"/>
    <mergeCell ref="F65:H65"/>
    <mergeCell ref="F66:H66"/>
    <mergeCell ref="F67:H67"/>
    <mergeCell ref="F68:H68"/>
    <mergeCell ref="F61:H61"/>
    <mergeCell ref="F62:H62"/>
    <mergeCell ref="F63:H63"/>
    <mergeCell ref="F56:H56"/>
    <mergeCell ref="F57:H57"/>
    <mergeCell ref="F58:H58"/>
    <mergeCell ref="F59:H59"/>
    <mergeCell ref="F60:H60"/>
    <mergeCell ref="F51:H51"/>
    <mergeCell ref="F52:H52"/>
    <mergeCell ref="F53:H53"/>
    <mergeCell ref="F54:H54"/>
    <mergeCell ref="F55:H55"/>
    <mergeCell ref="F45:H45"/>
    <mergeCell ref="F46:H46"/>
    <mergeCell ref="F47:H47"/>
    <mergeCell ref="F49:H49"/>
    <mergeCell ref="F50:H50"/>
    <mergeCell ref="F48:H48"/>
    <mergeCell ref="F40:H40"/>
    <mergeCell ref="F41:H41"/>
    <mergeCell ref="F42:H42"/>
    <mergeCell ref="F43:H43"/>
    <mergeCell ref="F44:H44"/>
    <mergeCell ref="F35:H35"/>
    <mergeCell ref="F36:H36"/>
    <mergeCell ref="F37:H37"/>
    <mergeCell ref="F38:H38"/>
    <mergeCell ref="F39:H39"/>
    <mergeCell ref="F30:H30"/>
    <mergeCell ref="F31:H31"/>
    <mergeCell ref="F32:H32"/>
    <mergeCell ref="F33:H33"/>
    <mergeCell ref="F34:H34"/>
    <mergeCell ref="F26:H26"/>
    <mergeCell ref="F27:H27"/>
    <mergeCell ref="F28:H28"/>
    <mergeCell ref="F29:H29"/>
    <mergeCell ref="F15:H15"/>
    <mergeCell ref="F16:H16"/>
    <mergeCell ref="F17:H17"/>
    <mergeCell ref="F14:H14"/>
    <mergeCell ref="F24:H24"/>
    <mergeCell ref="F23:H23"/>
    <mergeCell ref="F18:H18"/>
    <mergeCell ref="F19:H19"/>
    <mergeCell ref="F20:H20"/>
    <mergeCell ref="F21:H21"/>
    <mergeCell ref="F22:H22"/>
    <mergeCell ref="E7:H7"/>
    <mergeCell ref="F11:H11"/>
    <mergeCell ref="F12:H12"/>
    <mergeCell ref="F13:H13"/>
    <mergeCell ref="F4:G4"/>
    <mergeCell ref="F10:H10"/>
    <mergeCell ref="E2:G2"/>
    <mergeCell ref="E3:G3"/>
    <mergeCell ref="F25:H25"/>
  </mergeCells>
  <conditionalFormatting sqref="C5">
    <cfRule type="cellIs" dxfId="0" priority="4" operator="equal">
      <formula>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OFFSET(DropDown!E1,1,0,101-COUNTIF(DropDown!$E$3:$E$102,""),1)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2"/>
  <sheetViews>
    <sheetView zoomScale="90" zoomScaleNormal="90" workbookViewId="0">
      <pane ySplit="1" topLeftCell="A2" activePane="bottomLeft" state="frozen"/>
      <selection pane="bottomLeft" activeCell="D293" sqref="D293"/>
    </sheetView>
  </sheetViews>
  <sheetFormatPr defaultColWidth="9.140625" defaultRowHeight="15" x14ac:dyDescent="0.25"/>
  <cols>
    <col min="1" max="1" width="17.5703125" style="48" bestFit="1" customWidth="1"/>
    <col min="2" max="2" width="16.140625" style="48" bestFit="1" customWidth="1"/>
    <col min="3" max="3" width="22" style="48" bestFit="1" customWidth="1"/>
    <col min="4" max="4" width="22.85546875" style="48" bestFit="1" customWidth="1"/>
    <col min="5" max="5" width="18.42578125" style="52" bestFit="1" customWidth="1"/>
    <col min="6" max="6" width="54" style="48" customWidth="1"/>
    <col min="7" max="7" width="89.28515625" style="48" customWidth="1"/>
    <col min="8" max="8" width="86.42578125" style="48" customWidth="1"/>
    <col min="9" max="16384" width="9.140625" style="48"/>
  </cols>
  <sheetData>
    <row r="1" spans="1:8" s="44" customFormat="1" x14ac:dyDescent="0.25">
      <c r="A1" s="51" t="s">
        <v>9</v>
      </c>
      <c r="B1" s="51" t="s">
        <v>12</v>
      </c>
      <c r="C1" s="51" t="s">
        <v>0</v>
      </c>
      <c r="D1" s="51" t="s">
        <v>5</v>
      </c>
      <c r="E1" s="47" t="s">
        <v>1</v>
      </c>
      <c r="F1" s="51" t="s">
        <v>2</v>
      </c>
      <c r="G1" s="56" t="s">
        <v>8</v>
      </c>
      <c r="H1" s="56"/>
    </row>
    <row r="2" spans="1:8" ht="30" x14ac:dyDescent="0.25">
      <c r="A2" s="63" t="s">
        <v>66</v>
      </c>
      <c r="B2" s="63" t="s">
        <v>66</v>
      </c>
      <c r="C2" s="63" t="s">
        <v>7</v>
      </c>
      <c r="D2" s="63" t="s">
        <v>7</v>
      </c>
      <c r="E2" s="45">
        <v>4597302</v>
      </c>
      <c r="F2" s="45" t="s">
        <v>158</v>
      </c>
      <c r="G2" s="50" t="s">
        <v>159</v>
      </c>
      <c r="H2" s="59"/>
    </row>
    <row r="3" spans="1:8" ht="30" x14ac:dyDescent="0.25">
      <c r="A3" s="63" t="s">
        <v>66</v>
      </c>
      <c r="B3" s="63" t="s">
        <v>66</v>
      </c>
      <c r="C3" s="63" t="s">
        <v>7</v>
      </c>
      <c r="D3" s="63" t="s">
        <v>7</v>
      </c>
      <c r="E3" s="45">
        <v>4279945</v>
      </c>
      <c r="F3" s="45" t="s">
        <v>155</v>
      </c>
      <c r="G3" s="50" t="s">
        <v>156</v>
      </c>
      <c r="H3" s="59"/>
    </row>
    <row r="4" spans="1:8" ht="30" x14ac:dyDescent="0.25">
      <c r="A4" s="63" t="s">
        <v>66</v>
      </c>
      <c r="B4" s="63" t="s">
        <v>66</v>
      </c>
      <c r="C4" s="63" t="s">
        <v>7</v>
      </c>
      <c r="D4" s="63" t="s">
        <v>7</v>
      </c>
      <c r="E4" s="45">
        <v>4279944</v>
      </c>
      <c r="F4" s="45" t="s">
        <v>154</v>
      </c>
      <c r="G4" s="50" t="s">
        <v>157</v>
      </c>
      <c r="H4" s="59"/>
    </row>
    <row r="5" spans="1:8" ht="30" x14ac:dyDescent="0.25">
      <c r="A5" s="63" t="s">
        <v>66</v>
      </c>
      <c r="B5" s="63" t="s">
        <v>66</v>
      </c>
      <c r="C5" s="63" t="s">
        <v>7</v>
      </c>
      <c r="D5" s="63" t="s">
        <v>174</v>
      </c>
      <c r="E5" s="50">
        <v>4427213</v>
      </c>
      <c r="F5" s="63" t="s">
        <v>152</v>
      </c>
      <c r="G5" s="63" t="s">
        <v>151</v>
      </c>
      <c r="H5" s="55"/>
    </row>
    <row r="6" spans="1:8" ht="30" x14ac:dyDescent="0.25">
      <c r="A6" s="63" t="s">
        <v>66</v>
      </c>
      <c r="B6" s="63" t="s">
        <v>66</v>
      </c>
      <c r="C6" s="63" t="s">
        <v>7</v>
      </c>
      <c r="D6" s="63" t="s">
        <v>174</v>
      </c>
      <c r="E6" s="50">
        <v>4427210</v>
      </c>
      <c r="F6" s="63" t="s">
        <v>153</v>
      </c>
      <c r="G6" s="63" t="s">
        <v>150</v>
      </c>
      <c r="H6" s="55"/>
    </row>
    <row r="7" spans="1:8" ht="30" x14ac:dyDescent="0.25">
      <c r="A7" s="63" t="s">
        <v>66</v>
      </c>
      <c r="B7" s="63" t="s">
        <v>66</v>
      </c>
      <c r="C7" s="63" t="s">
        <v>7</v>
      </c>
      <c r="D7" s="63" t="s">
        <v>174</v>
      </c>
      <c r="E7" s="50">
        <v>4361385</v>
      </c>
      <c r="F7" s="63" t="s">
        <v>164</v>
      </c>
      <c r="G7" s="63" t="s">
        <v>165</v>
      </c>
    </row>
    <row r="8" spans="1:8" ht="30" x14ac:dyDescent="0.25">
      <c r="A8" s="63" t="s">
        <v>11</v>
      </c>
      <c r="B8" s="64" t="s">
        <v>25</v>
      </c>
      <c r="C8" s="63" t="s">
        <v>6</v>
      </c>
      <c r="D8" s="63" t="s">
        <v>178</v>
      </c>
      <c r="E8" s="45">
        <v>4606764</v>
      </c>
      <c r="F8" s="50" t="s">
        <v>135</v>
      </c>
      <c r="G8" s="50" t="s">
        <v>172</v>
      </c>
      <c r="H8" s="61"/>
    </row>
    <row r="9" spans="1:8" ht="30" x14ac:dyDescent="0.25">
      <c r="A9" s="63" t="s">
        <v>11</v>
      </c>
      <c r="B9" s="64" t="s">
        <v>66</v>
      </c>
      <c r="C9" s="63" t="s">
        <v>6</v>
      </c>
      <c r="D9" s="63" t="s">
        <v>178</v>
      </c>
      <c r="E9" s="45">
        <v>4606761</v>
      </c>
      <c r="F9" s="50" t="s">
        <v>132</v>
      </c>
      <c r="G9" s="50" t="s">
        <v>173</v>
      </c>
      <c r="H9" s="61"/>
    </row>
    <row r="10" spans="1:8" ht="45" x14ac:dyDescent="0.25">
      <c r="A10" s="63" t="s">
        <v>11</v>
      </c>
      <c r="B10" s="64" t="s">
        <v>66</v>
      </c>
      <c r="C10" s="63" t="s">
        <v>6</v>
      </c>
      <c r="D10" s="63" t="s">
        <v>178</v>
      </c>
      <c r="E10" s="45">
        <v>4927899</v>
      </c>
      <c r="F10" s="50" t="s">
        <v>425</v>
      </c>
      <c r="G10" s="50" t="s">
        <v>424</v>
      </c>
      <c r="H10" s="61"/>
    </row>
    <row r="11" spans="1:8" ht="30" x14ac:dyDescent="0.25">
      <c r="A11" s="63" t="s">
        <v>11</v>
      </c>
      <c r="B11" s="64" t="s">
        <v>25</v>
      </c>
      <c r="C11" s="63" t="s">
        <v>6</v>
      </c>
      <c r="D11" s="63" t="s">
        <v>178</v>
      </c>
      <c r="E11" s="45">
        <v>4606765</v>
      </c>
      <c r="F11" s="50" t="s">
        <v>136</v>
      </c>
      <c r="G11" s="50" t="s">
        <v>140</v>
      </c>
      <c r="H11" s="61"/>
    </row>
    <row r="12" spans="1:8" ht="30" x14ac:dyDescent="0.25">
      <c r="A12" s="63" t="s">
        <v>11</v>
      </c>
      <c r="B12" s="64" t="s">
        <v>25</v>
      </c>
      <c r="C12" s="63" t="s">
        <v>6</v>
      </c>
      <c r="D12" s="63" t="s">
        <v>178</v>
      </c>
      <c r="E12" s="45">
        <v>4606766</v>
      </c>
      <c r="F12" s="50" t="s">
        <v>137</v>
      </c>
      <c r="G12" s="50" t="s">
        <v>141</v>
      </c>
      <c r="H12" s="61"/>
    </row>
    <row r="13" spans="1:8" ht="30" x14ac:dyDescent="0.25">
      <c r="A13" s="63" t="s">
        <v>11</v>
      </c>
      <c r="B13" s="64" t="s">
        <v>66</v>
      </c>
      <c r="C13" s="63" t="s">
        <v>6</v>
      </c>
      <c r="D13" s="63" t="s">
        <v>178</v>
      </c>
      <c r="E13" s="45">
        <v>4606762</v>
      </c>
      <c r="F13" s="50" t="s">
        <v>133</v>
      </c>
      <c r="G13" s="50" t="s">
        <v>138</v>
      </c>
      <c r="H13" s="61"/>
    </row>
    <row r="14" spans="1:8" ht="45" x14ac:dyDescent="0.25">
      <c r="A14" s="63" t="s">
        <v>11</v>
      </c>
      <c r="B14" s="64" t="s">
        <v>66</v>
      </c>
      <c r="C14" s="63" t="s">
        <v>6</v>
      </c>
      <c r="D14" s="63" t="s">
        <v>178</v>
      </c>
      <c r="E14" s="45">
        <v>4927902</v>
      </c>
      <c r="F14" s="50" t="s">
        <v>427</v>
      </c>
      <c r="G14" s="50" t="s">
        <v>426</v>
      </c>
      <c r="H14" s="61"/>
    </row>
    <row r="15" spans="1:8" ht="30" x14ac:dyDescent="0.25">
      <c r="A15" s="63" t="s">
        <v>11</v>
      </c>
      <c r="B15" s="64" t="s">
        <v>66</v>
      </c>
      <c r="C15" s="63" t="s">
        <v>6</v>
      </c>
      <c r="D15" s="63" t="s">
        <v>178</v>
      </c>
      <c r="E15" s="45">
        <v>4606763</v>
      </c>
      <c r="F15" s="50" t="s">
        <v>134</v>
      </c>
      <c r="G15" s="50" t="s">
        <v>139</v>
      </c>
      <c r="H15" s="61"/>
    </row>
    <row r="16" spans="1:8" ht="45" x14ac:dyDescent="0.25">
      <c r="A16" s="63" t="s">
        <v>11</v>
      </c>
      <c r="B16" s="64" t="s">
        <v>66</v>
      </c>
      <c r="C16" s="63" t="s">
        <v>6</v>
      </c>
      <c r="D16" s="63" t="s">
        <v>178</v>
      </c>
      <c r="E16" s="45">
        <v>4927903</v>
      </c>
      <c r="F16" s="50" t="s">
        <v>428</v>
      </c>
      <c r="G16" s="50" t="s">
        <v>429</v>
      </c>
      <c r="H16" s="61"/>
    </row>
    <row r="17" spans="1:15" ht="30" x14ac:dyDescent="0.25">
      <c r="A17" s="50" t="s">
        <v>11</v>
      </c>
      <c r="B17" s="50" t="s">
        <v>25</v>
      </c>
      <c r="C17" s="50" t="s">
        <v>6</v>
      </c>
      <c r="D17" s="50" t="s">
        <v>177</v>
      </c>
      <c r="E17" s="45">
        <v>4270475</v>
      </c>
      <c r="F17" s="50" t="s">
        <v>26</v>
      </c>
      <c r="G17" s="50" t="s">
        <v>67</v>
      </c>
      <c r="H17" s="57"/>
      <c r="I17" s="49"/>
      <c r="J17" s="49"/>
      <c r="K17" s="49"/>
      <c r="L17" s="49"/>
      <c r="M17" s="49"/>
      <c r="N17" s="49"/>
      <c r="O17" s="49"/>
    </row>
    <row r="18" spans="1:15" ht="30" x14ac:dyDescent="0.25">
      <c r="A18" s="63" t="s">
        <v>11</v>
      </c>
      <c r="B18" s="63" t="s">
        <v>66</v>
      </c>
      <c r="C18" s="63" t="s">
        <v>6</v>
      </c>
      <c r="D18" s="50" t="s">
        <v>177</v>
      </c>
      <c r="E18" s="45">
        <v>4279960</v>
      </c>
      <c r="F18" s="65" t="s">
        <v>89</v>
      </c>
      <c r="G18" s="65" t="s">
        <v>90</v>
      </c>
      <c r="H18" s="60"/>
    </row>
    <row r="19" spans="1:15" ht="45" x14ac:dyDescent="0.25">
      <c r="A19" s="63" t="s">
        <v>11</v>
      </c>
      <c r="B19" s="63" t="s">
        <v>66</v>
      </c>
      <c r="C19" s="63" t="s">
        <v>6</v>
      </c>
      <c r="D19" s="50" t="s">
        <v>177</v>
      </c>
      <c r="E19" s="45">
        <v>4927905</v>
      </c>
      <c r="F19" s="50" t="s">
        <v>430</v>
      </c>
      <c r="G19" s="65" t="s">
        <v>431</v>
      </c>
      <c r="H19" s="60"/>
    </row>
    <row r="20" spans="1:15" ht="30" x14ac:dyDescent="0.25">
      <c r="A20" s="50" t="s">
        <v>11</v>
      </c>
      <c r="B20" s="50" t="s">
        <v>25</v>
      </c>
      <c r="C20" s="50" t="s">
        <v>6</v>
      </c>
      <c r="D20" s="50" t="s">
        <v>177</v>
      </c>
      <c r="E20" s="45">
        <v>4270476</v>
      </c>
      <c r="F20" s="50" t="s">
        <v>27</v>
      </c>
      <c r="G20" s="50" t="s">
        <v>68</v>
      </c>
      <c r="H20" s="57"/>
      <c r="I20" s="49"/>
      <c r="J20" s="49"/>
      <c r="K20" s="49"/>
      <c r="L20" s="49"/>
      <c r="M20" s="49"/>
      <c r="N20" s="49"/>
      <c r="O20" s="49"/>
    </row>
    <row r="21" spans="1:15" ht="30" x14ac:dyDescent="0.25">
      <c r="A21" s="63" t="s">
        <v>11</v>
      </c>
      <c r="B21" s="63" t="s">
        <v>66</v>
      </c>
      <c r="C21" s="63" t="s">
        <v>6</v>
      </c>
      <c r="D21" s="50" t="s">
        <v>177</v>
      </c>
      <c r="E21" s="45">
        <v>4279961</v>
      </c>
      <c r="F21" s="65" t="s">
        <v>91</v>
      </c>
      <c r="G21" s="65" t="s">
        <v>90</v>
      </c>
      <c r="H21" s="60"/>
    </row>
    <row r="22" spans="1:15" ht="45" x14ac:dyDescent="0.25">
      <c r="A22" s="63" t="s">
        <v>11</v>
      </c>
      <c r="B22" s="63" t="s">
        <v>66</v>
      </c>
      <c r="C22" s="63" t="s">
        <v>6</v>
      </c>
      <c r="D22" s="50" t="s">
        <v>177</v>
      </c>
      <c r="E22" s="45">
        <v>4927906</v>
      </c>
      <c r="F22" s="50" t="s">
        <v>432</v>
      </c>
      <c r="G22" s="65" t="s">
        <v>433</v>
      </c>
      <c r="H22" s="60"/>
    </row>
    <row r="23" spans="1:15" ht="30" x14ac:dyDescent="0.25">
      <c r="A23" s="50" t="s">
        <v>11</v>
      </c>
      <c r="B23" s="50" t="s">
        <v>25</v>
      </c>
      <c r="C23" s="50" t="s">
        <v>6</v>
      </c>
      <c r="D23" s="50" t="s">
        <v>177</v>
      </c>
      <c r="E23" s="45">
        <v>4270477</v>
      </c>
      <c r="F23" s="50" t="s">
        <v>28</v>
      </c>
      <c r="G23" s="50" t="s">
        <v>69</v>
      </c>
      <c r="H23" s="57"/>
      <c r="I23" s="49"/>
      <c r="J23" s="49"/>
      <c r="K23" s="49"/>
      <c r="L23" s="49"/>
      <c r="M23" s="49"/>
      <c r="N23" s="49"/>
      <c r="O23" s="49"/>
    </row>
    <row r="24" spans="1:15" ht="30" x14ac:dyDescent="0.25">
      <c r="A24" s="63" t="s">
        <v>11</v>
      </c>
      <c r="B24" s="63" t="s">
        <v>66</v>
      </c>
      <c r="C24" s="63" t="s">
        <v>6</v>
      </c>
      <c r="D24" s="50" t="s">
        <v>177</v>
      </c>
      <c r="E24" s="45">
        <v>4279962</v>
      </c>
      <c r="F24" s="65" t="s">
        <v>92</v>
      </c>
      <c r="G24" s="65" t="s">
        <v>90</v>
      </c>
      <c r="H24" s="60"/>
    </row>
    <row r="25" spans="1:15" ht="45" x14ac:dyDescent="0.25">
      <c r="A25" s="63" t="s">
        <v>11</v>
      </c>
      <c r="B25" s="63" t="s">
        <v>66</v>
      </c>
      <c r="C25" s="63" t="s">
        <v>6</v>
      </c>
      <c r="D25" s="50" t="s">
        <v>177</v>
      </c>
      <c r="E25" s="45">
        <v>4927907</v>
      </c>
      <c r="F25" s="50" t="s">
        <v>434</v>
      </c>
      <c r="G25" s="65" t="s">
        <v>435</v>
      </c>
      <c r="H25" s="60"/>
    </row>
    <row r="26" spans="1:15" ht="30" x14ac:dyDescent="0.25">
      <c r="A26" s="50" t="s">
        <v>11</v>
      </c>
      <c r="B26" s="50" t="s">
        <v>25</v>
      </c>
      <c r="C26" s="50" t="s">
        <v>6</v>
      </c>
      <c r="D26" s="50" t="s">
        <v>177</v>
      </c>
      <c r="E26" s="45">
        <v>4270478</v>
      </c>
      <c r="F26" s="50" t="s">
        <v>29</v>
      </c>
      <c r="G26" s="50" t="s">
        <v>70</v>
      </c>
      <c r="H26" s="57"/>
      <c r="I26" s="49"/>
      <c r="J26" s="49"/>
      <c r="K26" s="49"/>
      <c r="L26" s="49"/>
      <c r="M26" s="49"/>
      <c r="N26" s="49"/>
      <c r="O26" s="49"/>
    </row>
    <row r="27" spans="1:15" ht="30" x14ac:dyDescent="0.25">
      <c r="A27" s="63" t="s">
        <v>11</v>
      </c>
      <c r="B27" s="63" t="s">
        <v>66</v>
      </c>
      <c r="C27" s="63" t="s">
        <v>6</v>
      </c>
      <c r="D27" s="50" t="s">
        <v>177</v>
      </c>
      <c r="E27" s="50">
        <v>4380679</v>
      </c>
      <c r="F27" s="66" t="s">
        <v>98</v>
      </c>
      <c r="G27" s="63" t="s">
        <v>97</v>
      </c>
      <c r="H27" s="55"/>
    </row>
    <row r="28" spans="1:15" ht="30" x14ac:dyDescent="0.25">
      <c r="A28" s="63" t="s">
        <v>10</v>
      </c>
      <c r="B28" s="45" t="s">
        <v>66</v>
      </c>
      <c r="C28" s="63" t="s">
        <v>6</v>
      </c>
      <c r="D28" s="63" t="s">
        <v>176</v>
      </c>
      <c r="E28" s="45">
        <v>4606412</v>
      </c>
      <c r="F28" s="63" t="s">
        <v>142</v>
      </c>
      <c r="G28" s="67" t="s">
        <v>71</v>
      </c>
      <c r="H28" s="62"/>
    </row>
    <row r="29" spans="1:15" ht="45" x14ac:dyDescent="0.25">
      <c r="A29" s="63" t="s">
        <v>10</v>
      </c>
      <c r="B29" s="45" t="s">
        <v>66</v>
      </c>
      <c r="C29" s="63" t="s">
        <v>6</v>
      </c>
      <c r="D29" s="63" t="s">
        <v>176</v>
      </c>
      <c r="E29" s="45">
        <v>4927909</v>
      </c>
      <c r="F29" s="63" t="s">
        <v>436</v>
      </c>
      <c r="G29" s="67" t="s">
        <v>437</v>
      </c>
      <c r="H29" s="62"/>
    </row>
    <row r="30" spans="1:15" ht="30" x14ac:dyDescent="0.25">
      <c r="A30" s="63" t="s">
        <v>10</v>
      </c>
      <c r="B30" s="45" t="s">
        <v>66</v>
      </c>
      <c r="C30" s="63" t="s">
        <v>6</v>
      </c>
      <c r="D30" s="63" t="s">
        <v>176</v>
      </c>
      <c r="E30" s="45">
        <v>4606413</v>
      </c>
      <c r="F30" s="63" t="s">
        <v>143</v>
      </c>
      <c r="G30" s="67" t="s">
        <v>72</v>
      </c>
      <c r="H30" s="62"/>
    </row>
    <row r="31" spans="1:15" ht="45" x14ac:dyDescent="0.25">
      <c r="A31" s="63" t="s">
        <v>10</v>
      </c>
      <c r="B31" s="45" t="s">
        <v>66</v>
      </c>
      <c r="C31" s="63" t="s">
        <v>6</v>
      </c>
      <c r="D31" s="63" t="s">
        <v>176</v>
      </c>
      <c r="E31" s="45">
        <v>4927910</v>
      </c>
      <c r="F31" s="63" t="s">
        <v>438</v>
      </c>
      <c r="G31" s="67" t="s">
        <v>439</v>
      </c>
      <c r="H31" s="62"/>
    </row>
    <row r="32" spans="1:15" ht="45" x14ac:dyDescent="0.25">
      <c r="A32" s="63" t="s">
        <v>10</v>
      </c>
      <c r="B32" s="63" t="s">
        <v>66</v>
      </c>
      <c r="C32" s="63" t="s">
        <v>6</v>
      </c>
      <c r="D32" s="63" t="s">
        <v>176</v>
      </c>
      <c r="E32" s="45">
        <v>4501982</v>
      </c>
      <c r="F32" s="63" t="s">
        <v>94</v>
      </c>
      <c r="G32" s="63" t="s">
        <v>96</v>
      </c>
      <c r="H32" s="55"/>
    </row>
    <row r="33" spans="1:15" ht="45" x14ac:dyDescent="0.25">
      <c r="A33" s="63" t="s">
        <v>10</v>
      </c>
      <c r="B33" s="63" t="s">
        <v>66</v>
      </c>
      <c r="C33" s="63" t="s">
        <v>6</v>
      </c>
      <c r="D33" s="63" t="s">
        <v>176</v>
      </c>
      <c r="E33" s="45">
        <v>4927911</v>
      </c>
      <c r="F33" s="63" t="s">
        <v>440</v>
      </c>
      <c r="G33" s="63" t="s">
        <v>441</v>
      </c>
      <c r="H33" s="55"/>
    </row>
    <row r="34" spans="1:15" ht="45" x14ac:dyDescent="0.25">
      <c r="A34" s="63" t="s">
        <v>10</v>
      </c>
      <c r="B34" s="63" t="s">
        <v>66</v>
      </c>
      <c r="C34" s="63" t="s">
        <v>6</v>
      </c>
      <c r="D34" s="63" t="s">
        <v>176</v>
      </c>
      <c r="E34" s="45">
        <v>4501983</v>
      </c>
      <c r="F34" s="63" t="s">
        <v>95</v>
      </c>
      <c r="G34" s="63" t="s">
        <v>96</v>
      </c>
      <c r="H34" s="55"/>
    </row>
    <row r="35" spans="1:15" ht="45" x14ac:dyDescent="0.25">
      <c r="A35" s="63" t="s">
        <v>10</v>
      </c>
      <c r="B35" s="63" t="s">
        <v>66</v>
      </c>
      <c r="C35" s="63" t="s">
        <v>6</v>
      </c>
      <c r="D35" s="63" t="s">
        <v>176</v>
      </c>
      <c r="E35" s="45">
        <v>4927913</v>
      </c>
      <c r="F35" s="63" t="s">
        <v>442</v>
      </c>
      <c r="G35" s="63" t="s">
        <v>443</v>
      </c>
      <c r="H35" s="55"/>
    </row>
    <row r="36" spans="1:15" ht="45" x14ac:dyDescent="0.25">
      <c r="A36" s="63" t="s">
        <v>10</v>
      </c>
      <c r="B36" s="63" t="s">
        <v>66</v>
      </c>
      <c r="C36" s="63" t="s">
        <v>6</v>
      </c>
      <c r="D36" s="63" t="s">
        <v>176</v>
      </c>
      <c r="E36" s="45">
        <v>4501984</v>
      </c>
      <c r="F36" s="63" t="s">
        <v>166</v>
      </c>
      <c r="G36" s="63" t="s">
        <v>167</v>
      </c>
      <c r="H36" s="55"/>
    </row>
    <row r="37" spans="1:15" ht="45" x14ac:dyDescent="0.25">
      <c r="A37" s="63" t="s">
        <v>10</v>
      </c>
      <c r="B37" s="63" t="s">
        <v>66</v>
      </c>
      <c r="C37" s="63" t="s">
        <v>6</v>
      </c>
      <c r="D37" s="63" t="s">
        <v>176</v>
      </c>
      <c r="E37" s="45">
        <v>4927916</v>
      </c>
      <c r="F37" s="63" t="s">
        <v>444</v>
      </c>
      <c r="G37" s="63" t="s">
        <v>445</v>
      </c>
      <c r="H37" s="55"/>
    </row>
    <row r="38" spans="1:15" ht="45" x14ac:dyDescent="0.25">
      <c r="A38" s="63" t="s">
        <v>10</v>
      </c>
      <c r="B38" s="63" t="s">
        <v>66</v>
      </c>
      <c r="C38" s="63" t="s">
        <v>6</v>
      </c>
      <c r="D38" s="63" t="s">
        <v>176</v>
      </c>
      <c r="E38" s="50">
        <v>4666563</v>
      </c>
      <c r="F38" s="63" t="s">
        <v>169</v>
      </c>
      <c r="G38" s="63" t="s">
        <v>168</v>
      </c>
    </row>
    <row r="39" spans="1:15" ht="45" x14ac:dyDescent="0.25">
      <c r="A39" s="63" t="s">
        <v>10</v>
      </c>
      <c r="B39" s="63" t="s">
        <v>66</v>
      </c>
      <c r="C39" s="63" t="s">
        <v>6</v>
      </c>
      <c r="D39" s="63" t="s">
        <v>176</v>
      </c>
      <c r="E39" s="50">
        <v>4927918</v>
      </c>
      <c r="F39" s="63" t="s">
        <v>447</v>
      </c>
      <c r="G39" s="63" t="s">
        <v>446</v>
      </c>
    </row>
    <row r="40" spans="1:15" ht="45" x14ac:dyDescent="0.25">
      <c r="A40" s="63" t="s">
        <v>116</v>
      </c>
      <c r="B40" s="63" t="s">
        <v>66</v>
      </c>
      <c r="C40" s="63" t="s">
        <v>6</v>
      </c>
      <c r="D40" s="63" t="s">
        <v>116</v>
      </c>
      <c r="E40" s="50">
        <v>4504946</v>
      </c>
      <c r="F40" s="63" t="s">
        <v>170</v>
      </c>
      <c r="G40" s="63" t="s">
        <v>148</v>
      </c>
      <c r="H40" s="55"/>
    </row>
    <row r="41" spans="1:15" ht="60" x14ac:dyDescent="0.25">
      <c r="A41" s="63" t="s">
        <v>14</v>
      </c>
      <c r="B41" s="63" t="s">
        <v>99</v>
      </c>
      <c r="C41" s="63" t="s">
        <v>468</v>
      </c>
      <c r="D41" s="63" t="s">
        <v>468</v>
      </c>
      <c r="E41" s="50">
        <v>4523513</v>
      </c>
      <c r="F41" s="63" t="s">
        <v>113</v>
      </c>
      <c r="G41" s="63" t="s">
        <v>171</v>
      </c>
      <c r="H41" s="55"/>
    </row>
    <row r="42" spans="1:15" ht="30" x14ac:dyDescent="0.25">
      <c r="A42" s="63" t="s">
        <v>30</v>
      </c>
      <c r="B42" s="63" t="s">
        <v>66</v>
      </c>
      <c r="C42" s="50" t="s">
        <v>6</v>
      </c>
      <c r="D42" s="63" t="s">
        <v>30</v>
      </c>
      <c r="E42" s="45">
        <v>4279943</v>
      </c>
      <c r="F42" s="45" t="s">
        <v>83</v>
      </c>
      <c r="G42" s="50" t="s">
        <v>31</v>
      </c>
      <c r="H42" s="59"/>
    </row>
    <row r="43" spans="1:15" ht="30" x14ac:dyDescent="0.25">
      <c r="A43" s="63" t="s">
        <v>73</v>
      </c>
      <c r="B43" s="63" t="s">
        <v>66</v>
      </c>
      <c r="C43" s="63" t="s">
        <v>6</v>
      </c>
      <c r="D43" s="63" t="s">
        <v>73</v>
      </c>
      <c r="E43" s="45">
        <v>4436206</v>
      </c>
      <c r="F43" s="50" t="s">
        <v>74</v>
      </c>
      <c r="G43" s="50" t="s">
        <v>77</v>
      </c>
      <c r="H43" s="57"/>
    </row>
    <row r="44" spans="1:15" x14ac:dyDescent="0.25">
      <c r="A44" s="63" t="s">
        <v>14</v>
      </c>
      <c r="B44" s="63" t="s">
        <v>66</v>
      </c>
      <c r="C44" s="63" t="s">
        <v>468</v>
      </c>
      <c r="D44" s="63" t="s">
        <v>468</v>
      </c>
      <c r="E44" s="45">
        <v>4279948</v>
      </c>
      <c r="F44" s="50" t="s">
        <v>88</v>
      </c>
      <c r="G44" s="50" t="s">
        <v>19</v>
      </c>
      <c r="H44" s="59"/>
    </row>
    <row r="45" spans="1:15" ht="30" x14ac:dyDescent="0.25">
      <c r="A45" s="63" t="s">
        <v>14</v>
      </c>
      <c r="B45" s="63" t="s">
        <v>99</v>
      </c>
      <c r="C45" s="63" t="s">
        <v>468</v>
      </c>
      <c r="D45" s="63" t="s">
        <v>468</v>
      </c>
      <c r="E45" s="50">
        <v>4473131</v>
      </c>
      <c r="F45" s="67" t="s">
        <v>122</v>
      </c>
      <c r="G45" s="63" t="s">
        <v>19</v>
      </c>
      <c r="H45" s="55"/>
    </row>
    <row r="46" spans="1:15" x14ac:dyDescent="0.25">
      <c r="A46" s="50" t="s">
        <v>14</v>
      </c>
      <c r="B46" s="50" t="s">
        <v>15</v>
      </c>
      <c r="C46" s="50" t="s">
        <v>468</v>
      </c>
      <c r="D46" s="63" t="s">
        <v>468</v>
      </c>
      <c r="E46" s="45">
        <v>4337387</v>
      </c>
      <c r="F46" s="45" t="s">
        <v>18</v>
      </c>
      <c r="G46" s="50" t="s">
        <v>19</v>
      </c>
      <c r="H46" s="57"/>
      <c r="I46" s="54"/>
      <c r="J46" s="54"/>
      <c r="K46" s="54"/>
      <c r="L46" s="54"/>
      <c r="M46" s="54"/>
      <c r="N46" s="54"/>
      <c r="O46" s="54"/>
    </row>
    <row r="47" spans="1:15" ht="30" x14ac:dyDescent="0.25">
      <c r="A47" s="63" t="s">
        <v>14</v>
      </c>
      <c r="B47" s="63" t="s">
        <v>124</v>
      </c>
      <c r="C47" s="63" t="s">
        <v>468</v>
      </c>
      <c r="D47" s="63" t="s">
        <v>468</v>
      </c>
      <c r="E47" s="50">
        <v>4542725</v>
      </c>
      <c r="F47" s="67" t="s">
        <v>127</v>
      </c>
      <c r="G47" s="63" t="s">
        <v>19</v>
      </c>
      <c r="H47" s="55"/>
    </row>
    <row r="48" spans="1:15" x14ac:dyDescent="0.25">
      <c r="A48" s="50" t="s">
        <v>14</v>
      </c>
      <c r="B48" s="50" t="s">
        <v>21</v>
      </c>
      <c r="C48" s="50" t="s">
        <v>468</v>
      </c>
      <c r="D48" s="63" t="s">
        <v>468</v>
      </c>
      <c r="E48" s="45">
        <v>4299015</v>
      </c>
      <c r="F48" s="45" t="s">
        <v>23</v>
      </c>
      <c r="G48" s="50" t="s">
        <v>19</v>
      </c>
      <c r="H48" s="57"/>
      <c r="I48" s="49"/>
      <c r="J48" s="49"/>
      <c r="K48" s="49"/>
      <c r="L48" s="49"/>
      <c r="M48" s="49"/>
      <c r="N48" s="49"/>
      <c r="O48" s="49"/>
    </row>
    <row r="49" spans="1:15" ht="45" x14ac:dyDescent="0.25">
      <c r="A49" s="63" t="s">
        <v>14</v>
      </c>
      <c r="B49" s="63" t="s">
        <v>99</v>
      </c>
      <c r="C49" s="63" t="s">
        <v>468</v>
      </c>
      <c r="D49" s="63" t="s">
        <v>468</v>
      </c>
      <c r="E49" s="50">
        <v>4523508</v>
      </c>
      <c r="F49" s="63" t="s">
        <v>114</v>
      </c>
      <c r="G49" s="63" t="s">
        <v>115</v>
      </c>
      <c r="H49" s="55"/>
    </row>
    <row r="50" spans="1:15" ht="60" x14ac:dyDescent="0.25">
      <c r="A50" s="63" t="s">
        <v>73</v>
      </c>
      <c r="B50" s="63" t="s">
        <v>66</v>
      </c>
      <c r="C50" s="63" t="s">
        <v>6</v>
      </c>
      <c r="D50" s="63" t="s">
        <v>73</v>
      </c>
      <c r="E50" s="45">
        <v>4345855</v>
      </c>
      <c r="F50" s="50" t="s">
        <v>75</v>
      </c>
      <c r="G50" s="50" t="s">
        <v>78</v>
      </c>
      <c r="H50" s="57"/>
    </row>
    <row r="51" spans="1:15" ht="30" x14ac:dyDescent="0.25">
      <c r="A51" s="63" t="s">
        <v>73</v>
      </c>
      <c r="B51" s="63" t="s">
        <v>66</v>
      </c>
      <c r="C51" s="63" t="s">
        <v>6</v>
      </c>
      <c r="D51" s="63" t="s">
        <v>73</v>
      </c>
      <c r="E51" s="45">
        <v>4927921</v>
      </c>
      <c r="F51" s="50" t="s">
        <v>448</v>
      </c>
      <c r="G51" s="50" t="s">
        <v>449</v>
      </c>
      <c r="H51" s="57"/>
    </row>
    <row r="52" spans="1:15" ht="45" x14ac:dyDescent="0.25">
      <c r="A52" s="63" t="s">
        <v>116</v>
      </c>
      <c r="B52" s="63" t="s">
        <v>66</v>
      </c>
      <c r="C52" s="63" t="s">
        <v>6</v>
      </c>
      <c r="D52" s="63" t="s">
        <v>116</v>
      </c>
      <c r="E52" s="50">
        <v>4504944</v>
      </c>
      <c r="F52" s="63" t="s">
        <v>145</v>
      </c>
      <c r="G52" s="63" t="s">
        <v>146</v>
      </c>
      <c r="H52" s="55"/>
    </row>
    <row r="53" spans="1:15" ht="45" x14ac:dyDescent="0.25">
      <c r="A53" s="63" t="s">
        <v>14</v>
      </c>
      <c r="B53" s="63" t="s">
        <v>15</v>
      </c>
      <c r="C53" s="63" t="s">
        <v>468</v>
      </c>
      <c r="D53" s="63" t="s">
        <v>468</v>
      </c>
      <c r="E53" s="50">
        <v>4523460</v>
      </c>
      <c r="F53" s="63" t="s">
        <v>101</v>
      </c>
      <c r="G53" s="63" t="s">
        <v>104</v>
      </c>
      <c r="H53" s="55"/>
    </row>
    <row r="54" spans="1:15" ht="45" x14ac:dyDescent="0.25">
      <c r="A54" s="63" t="s">
        <v>14</v>
      </c>
      <c r="B54" s="63" t="s">
        <v>21</v>
      </c>
      <c r="C54" s="63" t="s">
        <v>468</v>
      </c>
      <c r="D54" s="63" t="s">
        <v>468</v>
      </c>
      <c r="E54" s="50">
        <v>4523462</v>
      </c>
      <c r="F54" s="63" t="s">
        <v>105</v>
      </c>
      <c r="G54" s="63" t="s">
        <v>106</v>
      </c>
      <c r="H54" s="55"/>
    </row>
    <row r="55" spans="1:15" ht="45" x14ac:dyDescent="0.25">
      <c r="A55" s="63" t="s">
        <v>14</v>
      </c>
      <c r="B55" s="63" t="s">
        <v>66</v>
      </c>
      <c r="C55" s="63" t="s">
        <v>468</v>
      </c>
      <c r="D55" s="63" t="s">
        <v>468</v>
      </c>
      <c r="E55" s="50">
        <v>4523464</v>
      </c>
      <c r="F55" s="63" t="s">
        <v>112</v>
      </c>
      <c r="G55" s="63" t="s">
        <v>111</v>
      </c>
      <c r="H55" s="55"/>
    </row>
    <row r="56" spans="1:15" ht="45" x14ac:dyDescent="0.25">
      <c r="A56" s="63" t="s">
        <v>116</v>
      </c>
      <c r="B56" s="63" t="s">
        <v>66</v>
      </c>
      <c r="C56" s="63" t="s">
        <v>6</v>
      </c>
      <c r="D56" s="63" t="s">
        <v>116</v>
      </c>
      <c r="E56" s="50">
        <v>4504945</v>
      </c>
      <c r="F56" s="63" t="s">
        <v>149</v>
      </c>
      <c r="G56" s="63" t="s">
        <v>147</v>
      </c>
      <c r="H56" s="55"/>
    </row>
    <row r="57" spans="1:15" ht="45" x14ac:dyDescent="0.25">
      <c r="A57" s="63" t="s">
        <v>14</v>
      </c>
      <c r="B57" s="63" t="s">
        <v>99</v>
      </c>
      <c r="C57" s="63" t="s">
        <v>468</v>
      </c>
      <c r="D57" s="63" t="s">
        <v>468</v>
      </c>
      <c r="E57" s="50">
        <v>4473123</v>
      </c>
      <c r="F57" s="67" t="s">
        <v>119</v>
      </c>
      <c r="G57" s="63" t="s">
        <v>16</v>
      </c>
      <c r="H57" s="55"/>
    </row>
    <row r="58" spans="1:15" ht="45" x14ac:dyDescent="0.25">
      <c r="A58" s="50" t="s">
        <v>14</v>
      </c>
      <c r="B58" s="50" t="s">
        <v>15</v>
      </c>
      <c r="C58" s="50" t="s">
        <v>468</v>
      </c>
      <c r="D58" s="63" t="s">
        <v>468</v>
      </c>
      <c r="E58" s="45">
        <v>4337388</v>
      </c>
      <c r="F58" s="50" t="s">
        <v>81</v>
      </c>
      <c r="G58" s="50" t="s">
        <v>16</v>
      </c>
      <c r="H58" s="57"/>
      <c r="I58" s="53"/>
      <c r="J58" s="53"/>
      <c r="K58" s="53"/>
      <c r="L58" s="53"/>
      <c r="M58" s="53"/>
      <c r="N58" s="53"/>
      <c r="O58" s="53"/>
    </row>
    <row r="59" spans="1:15" ht="45" x14ac:dyDescent="0.25">
      <c r="A59" s="63" t="s">
        <v>14</v>
      </c>
      <c r="B59" s="63" t="s">
        <v>124</v>
      </c>
      <c r="C59" s="63" t="s">
        <v>468</v>
      </c>
      <c r="D59" s="63" t="s">
        <v>468</v>
      </c>
      <c r="E59" s="50">
        <v>4542717</v>
      </c>
      <c r="F59" s="67" t="s">
        <v>125</v>
      </c>
      <c r="G59" s="63" t="s">
        <v>16</v>
      </c>
      <c r="H59" s="55"/>
    </row>
    <row r="60" spans="1:15" ht="45" x14ac:dyDescent="0.25">
      <c r="A60" s="50" t="s">
        <v>14</v>
      </c>
      <c r="B60" s="50" t="s">
        <v>21</v>
      </c>
      <c r="C60" s="50" t="s">
        <v>468</v>
      </c>
      <c r="D60" s="63" t="s">
        <v>468</v>
      </c>
      <c r="E60" s="45">
        <v>4299016</v>
      </c>
      <c r="F60" s="50" t="s">
        <v>82</v>
      </c>
      <c r="G60" s="50" t="s">
        <v>16</v>
      </c>
      <c r="H60" s="57"/>
      <c r="I60" s="49"/>
      <c r="J60" s="49"/>
      <c r="K60" s="49"/>
      <c r="L60" s="49"/>
      <c r="M60" s="49"/>
      <c r="N60" s="49"/>
      <c r="O60" s="49"/>
    </row>
    <row r="61" spans="1:15" ht="75" x14ac:dyDescent="0.25">
      <c r="A61" s="63" t="s">
        <v>73</v>
      </c>
      <c r="B61" s="63" t="s">
        <v>66</v>
      </c>
      <c r="C61" s="63" t="s">
        <v>6</v>
      </c>
      <c r="D61" s="63" t="s">
        <v>73</v>
      </c>
      <c r="E61" s="45">
        <v>4345856</v>
      </c>
      <c r="F61" s="50" t="s">
        <v>76</v>
      </c>
      <c r="G61" s="50" t="s">
        <v>79</v>
      </c>
      <c r="H61" s="57"/>
    </row>
    <row r="62" spans="1:15" ht="45" x14ac:dyDescent="0.25">
      <c r="A62" s="63" t="s">
        <v>73</v>
      </c>
      <c r="B62" s="63" t="s">
        <v>66</v>
      </c>
      <c r="C62" s="63" t="s">
        <v>6</v>
      </c>
      <c r="D62" s="63" t="s">
        <v>73</v>
      </c>
      <c r="E62" s="45">
        <v>4927924</v>
      </c>
      <c r="F62" s="50" t="s">
        <v>451</v>
      </c>
      <c r="G62" s="50" t="s">
        <v>450</v>
      </c>
      <c r="H62" s="57"/>
    </row>
    <row r="63" spans="1:15" ht="30" x14ac:dyDescent="0.25">
      <c r="A63" s="63" t="s">
        <v>14</v>
      </c>
      <c r="B63" s="63" t="s">
        <v>66</v>
      </c>
      <c r="C63" s="63" t="s">
        <v>468</v>
      </c>
      <c r="D63" s="63" t="s">
        <v>468</v>
      </c>
      <c r="E63" s="45">
        <v>4279949</v>
      </c>
      <c r="F63" s="63" t="s">
        <v>93</v>
      </c>
      <c r="G63" s="63" t="s">
        <v>16</v>
      </c>
      <c r="H63" s="58"/>
    </row>
    <row r="64" spans="1:15" ht="45" x14ac:dyDescent="0.25">
      <c r="A64" s="63" t="s">
        <v>14</v>
      </c>
      <c r="B64" s="63" t="s">
        <v>66</v>
      </c>
      <c r="C64" s="63" t="s">
        <v>468</v>
      </c>
      <c r="D64" s="63" t="s">
        <v>468</v>
      </c>
      <c r="E64" s="45">
        <v>4279947</v>
      </c>
      <c r="F64" s="50" t="s">
        <v>123</v>
      </c>
      <c r="G64" s="50" t="s">
        <v>16</v>
      </c>
      <c r="H64" s="59"/>
    </row>
    <row r="65" spans="1:15" ht="45" x14ac:dyDescent="0.25">
      <c r="A65" s="63" t="s">
        <v>14</v>
      </c>
      <c r="B65" s="63" t="s">
        <v>99</v>
      </c>
      <c r="C65" s="63" t="s">
        <v>468</v>
      </c>
      <c r="D65" s="63" t="s">
        <v>468</v>
      </c>
      <c r="E65" s="50">
        <v>4473128</v>
      </c>
      <c r="F65" s="67" t="s">
        <v>120</v>
      </c>
      <c r="G65" s="63" t="s">
        <v>16</v>
      </c>
      <c r="H65" s="55"/>
    </row>
    <row r="66" spans="1:15" ht="45" x14ac:dyDescent="0.25">
      <c r="A66" s="50" t="s">
        <v>14</v>
      </c>
      <c r="B66" s="50" t="s">
        <v>15</v>
      </c>
      <c r="C66" s="50" t="s">
        <v>468</v>
      </c>
      <c r="D66" s="63" t="s">
        <v>468</v>
      </c>
      <c r="E66" s="45">
        <v>4337386</v>
      </c>
      <c r="F66" s="50" t="s">
        <v>17</v>
      </c>
      <c r="G66" s="50" t="s">
        <v>16</v>
      </c>
      <c r="H66" s="57"/>
      <c r="I66" s="53"/>
      <c r="J66" s="53"/>
      <c r="K66" s="53"/>
      <c r="L66" s="53"/>
      <c r="M66" s="53"/>
      <c r="N66" s="53"/>
      <c r="O66" s="53"/>
    </row>
    <row r="67" spans="1:15" ht="45" x14ac:dyDescent="0.25">
      <c r="A67" s="63" t="s">
        <v>14</v>
      </c>
      <c r="B67" s="63" t="s">
        <v>124</v>
      </c>
      <c r="C67" s="63" t="s">
        <v>468</v>
      </c>
      <c r="D67" s="63" t="s">
        <v>468</v>
      </c>
      <c r="E67" s="50">
        <v>4542722</v>
      </c>
      <c r="F67" s="67" t="s">
        <v>126</v>
      </c>
      <c r="G67" s="63" t="s">
        <v>16</v>
      </c>
      <c r="H67" s="55"/>
    </row>
    <row r="68" spans="1:15" ht="45" x14ac:dyDescent="0.25">
      <c r="A68" s="50" t="s">
        <v>14</v>
      </c>
      <c r="B68" s="50" t="s">
        <v>21</v>
      </c>
      <c r="C68" s="50" t="s">
        <v>468</v>
      </c>
      <c r="D68" s="63" t="s">
        <v>468</v>
      </c>
      <c r="E68" s="45">
        <v>4299023</v>
      </c>
      <c r="F68" s="50" t="s">
        <v>22</v>
      </c>
      <c r="G68" s="50" t="s">
        <v>16</v>
      </c>
      <c r="H68" s="57"/>
      <c r="I68" s="49"/>
      <c r="J68" s="49"/>
      <c r="K68" s="49"/>
      <c r="L68" s="49"/>
      <c r="M68" s="49"/>
      <c r="N68" s="49"/>
      <c r="O68" s="49"/>
    </row>
    <row r="69" spans="1:15" ht="60" x14ac:dyDescent="0.25">
      <c r="A69" s="63" t="s">
        <v>14</v>
      </c>
      <c r="B69" s="63" t="s">
        <v>15</v>
      </c>
      <c r="C69" s="63" t="s">
        <v>468</v>
      </c>
      <c r="D69" s="63" t="s">
        <v>468</v>
      </c>
      <c r="E69" s="50">
        <v>4523461</v>
      </c>
      <c r="F69" s="63" t="s">
        <v>102</v>
      </c>
      <c r="G69" s="63" t="s">
        <v>103</v>
      </c>
      <c r="H69" s="55"/>
    </row>
    <row r="70" spans="1:15" ht="60" x14ac:dyDescent="0.25">
      <c r="A70" s="63" t="s">
        <v>14</v>
      </c>
      <c r="B70" s="63" t="s">
        <v>21</v>
      </c>
      <c r="C70" s="63" t="s">
        <v>468</v>
      </c>
      <c r="D70" s="63" t="s">
        <v>468</v>
      </c>
      <c r="E70" s="50">
        <v>4523463</v>
      </c>
      <c r="F70" s="63" t="s">
        <v>107</v>
      </c>
      <c r="G70" s="63" t="s">
        <v>108</v>
      </c>
      <c r="H70" s="55"/>
    </row>
    <row r="71" spans="1:15" ht="60" x14ac:dyDescent="0.25">
      <c r="A71" s="63" t="s">
        <v>14</v>
      </c>
      <c r="B71" s="63" t="s">
        <v>66</v>
      </c>
      <c r="C71" s="63" t="s">
        <v>468</v>
      </c>
      <c r="D71" s="63" t="s">
        <v>468</v>
      </c>
      <c r="E71" s="50">
        <v>4523465</v>
      </c>
      <c r="F71" s="63" t="s">
        <v>109</v>
      </c>
      <c r="G71" s="63" t="s">
        <v>110</v>
      </c>
      <c r="H71" s="55"/>
    </row>
    <row r="72" spans="1:15" ht="30" x14ac:dyDescent="0.25">
      <c r="A72" s="50" t="s">
        <v>14</v>
      </c>
      <c r="B72" s="50" t="s">
        <v>15</v>
      </c>
      <c r="C72" s="50" t="s">
        <v>468</v>
      </c>
      <c r="D72" s="63" t="s">
        <v>468</v>
      </c>
      <c r="E72" s="45">
        <v>4337389</v>
      </c>
      <c r="F72" s="50" t="s">
        <v>20</v>
      </c>
      <c r="G72" s="50" t="s">
        <v>16</v>
      </c>
      <c r="H72" s="57"/>
      <c r="I72" s="53"/>
      <c r="J72" s="53"/>
      <c r="K72" s="53"/>
      <c r="L72" s="53"/>
      <c r="M72" s="53"/>
      <c r="N72" s="53"/>
      <c r="O72" s="53"/>
    </row>
    <row r="73" spans="1:15" ht="30" x14ac:dyDescent="0.25">
      <c r="A73" s="50" t="s">
        <v>14</v>
      </c>
      <c r="B73" s="50" t="s">
        <v>21</v>
      </c>
      <c r="C73" s="50" t="s">
        <v>468</v>
      </c>
      <c r="D73" s="63" t="s">
        <v>468</v>
      </c>
      <c r="E73" s="45">
        <v>4299017</v>
      </c>
      <c r="F73" s="50" t="s">
        <v>24</v>
      </c>
      <c r="G73" s="50" t="s">
        <v>16</v>
      </c>
      <c r="H73" s="57"/>
      <c r="I73" s="49"/>
      <c r="J73" s="49"/>
      <c r="K73" s="49"/>
      <c r="L73" s="49"/>
      <c r="M73" s="49"/>
      <c r="N73" s="49"/>
      <c r="O73" s="49"/>
    </row>
    <row r="74" spans="1:15" ht="30" x14ac:dyDescent="0.25">
      <c r="A74" s="63" t="s">
        <v>14</v>
      </c>
      <c r="B74" s="63" t="s">
        <v>99</v>
      </c>
      <c r="C74" s="63" t="s">
        <v>468</v>
      </c>
      <c r="D74" s="63" t="s">
        <v>468</v>
      </c>
      <c r="E74" s="50">
        <v>4473130</v>
      </c>
      <c r="F74" s="67" t="s">
        <v>121</v>
      </c>
      <c r="G74" s="63" t="s">
        <v>16</v>
      </c>
      <c r="H74" s="55"/>
    </row>
    <row r="75" spans="1:15" ht="30" x14ac:dyDescent="0.25">
      <c r="A75" s="63" t="s">
        <v>30</v>
      </c>
      <c r="B75" s="63" t="s">
        <v>15</v>
      </c>
      <c r="C75" s="63" t="s">
        <v>6</v>
      </c>
      <c r="D75" s="63" t="s">
        <v>30</v>
      </c>
      <c r="E75" s="45">
        <v>4302051</v>
      </c>
      <c r="F75" s="63" t="s">
        <v>130</v>
      </c>
      <c r="G75" s="63" t="s">
        <v>128</v>
      </c>
      <c r="H75" s="55"/>
    </row>
    <row r="76" spans="1:15" ht="30" x14ac:dyDescent="0.25">
      <c r="A76" s="63" t="s">
        <v>30</v>
      </c>
      <c r="B76" s="63" t="s">
        <v>15</v>
      </c>
      <c r="C76" s="63" t="s">
        <v>6</v>
      </c>
      <c r="D76" s="63" t="s">
        <v>30</v>
      </c>
      <c r="E76" s="45">
        <v>4302053</v>
      </c>
      <c r="F76" s="63" t="s">
        <v>160</v>
      </c>
      <c r="G76" s="63" t="s">
        <v>163</v>
      </c>
      <c r="H76" s="55"/>
    </row>
    <row r="77" spans="1:15" ht="30" x14ac:dyDescent="0.25">
      <c r="A77" s="63" t="s">
        <v>30</v>
      </c>
      <c r="B77" s="63" t="s">
        <v>15</v>
      </c>
      <c r="C77" s="63" t="s">
        <v>6</v>
      </c>
      <c r="D77" s="63" t="s">
        <v>30</v>
      </c>
      <c r="E77" s="45">
        <v>4302052</v>
      </c>
      <c r="F77" s="63" t="s">
        <v>129</v>
      </c>
      <c r="G77" s="63" t="s">
        <v>131</v>
      </c>
      <c r="H77" s="55"/>
    </row>
    <row r="78" spans="1:15" ht="45" x14ac:dyDescent="0.25">
      <c r="A78" s="63" t="s">
        <v>30</v>
      </c>
      <c r="B78" s="63" t="s">
        <v>15</v>
      </c>
      <c r="C78" s="63" t="s">
        <v>6</v>
      </c>
      <c r="D78" s="63" t="s">
        <v>30</v>
      </c>
      <c r="E78" s="45">
        <v>4302054</v>
      </c>
      <c r="F78" s="63" t="s">
        <v>161</v>
      </c>
      <c r="G78" s="63" t="s">
        <v>162</v>
      </c>
      <c r="H78" s="55"/>
    </row>
    <row r="79" spans="1:15" x14ac:dyDescent="0.25">
      <c r="A79" s="63" t="s">
        <v>30</v>
      </c>
      <c r="B79" s="63" t="s">
        <v>66</v>
      </c>
      <c r="C79" s="50" t="s">
        <v>6</v>
      </c>
      <c r="D79" s="63" t="s">
        <v>3</v>
      </c>
      <c r="E79" s="45">
        <v>4279956</v>
      </c>
      <c r="F79" s="45" t="s">
        <v>84</v>
      </c>
      <c r="G79" s="50" t="s">
        <v>4</v>
      </c>
      <c r="H79" s="59"/>
    </row>
    <row r="80" spans="1:15" x14ac:dyDescent="0.25">
      <c r="A80" s="63" t="s">
        <v>30</v>
      </c>
      <c r="B80" s="63" t="s">
        <v>66</v>
      </c>
      <c r="C80" s="50" t="s">
        <v>6</v>
      </c>
      <c r="D80" s="63" t="s">
        <v>3</v>
      </c>
      <c r="E80" s="45">
        <v>4279957</v>
      </c>
      <c r="F80" s="45" t="s">
        <v>85</v>
      </c>
      <c r="G80" s="50" t="s">
        <v>4</v>
      </c>
      <c r="H80" s="59"/>
    </row>
    <row r="81" spans="1:8" x14ac:dyDescent="0.25">
      <c r="A81" s="63" t="s">
        <v>30</v>
      </c>
      <c r="B81" s="63" t="s">
        <v>66</v>
      </c>
      <c r="C81" s="50" t="s">
        <v>6</v>
      </c>
      <c r="D81" s="63" t="s">
        <v>3</v>
      </c>
      <c r="E81" s="45">
        <v>4279958</v>
      </c>
      <c r="F81" s="45" t="s">
        <v>86</v>
      </c>
      <c r="G81" s="50" t="s">
        <v>4</v>
      </c>
      <c r="H81" s="59"/>
    </row>
    <row r="82" spans="1:8" x14ac:dyDescent="0.25">
      <c r="A82" s="63" t="s">
        <v>30</v>
      </c>
      <c r="B82" s="63" t="s">
        <v>66</v>
      </c>
      <c r="C82" s="50" t="s">
        <v>6</v>
      </c>
      <c r="D82" s="63" t="s">
        <v>3</v>
      </c>
      <c r="E82" s="45">
        <v>4279959</v>
      </c>
      <c r="F82" s="45" t="s">
        <v>87</v>
      </c>
      <c r="G82" s="50" t="s">
        <v>4</v>
      </c>
      <c r="H82" s="59"/>
    </row>
    <row r="83" spans="1:8" ht="45" x14ac:dyDescent="0.25">
      <c r="A83" s="63" t="s">
        <v>32</v>
      </c>
      <c r="B83" s="63" t="s">
        <v>66</v>
      </c>
      <c r="C83" s="63" t="s">
        <v>6</v>
      </c>
      <c r="D83" s="63" t="s">
        <v>179</v>
      </c>
      <c r="E83" s="50">
        <v>4502121</v>
      </c>
      <c r="F83" s="63" t="s">
        <v>117</v>
      </c>
      <c r="G83" s="63" t="s">
        <v>118</v>
      </c>
      <c r="H83" s="55"/>
    </row>
    <row r="84" spans="1:8" x14ac:dyDescent="0.25">
      <c r="A84" s="63" t="s">
        <v>180</v>
      </c>
      <c r="B84" s="63" t="s">
        <v>241</v>
      </c>
      <c r="C84" s="63" t="s">
        <v>180</v>
      </c>
      <c r="D84" s="63" t="s">
        <v>180</v>
      </c>
      <c r="E84" s="68">
        <v>4661264</v>
      </c>
      <c r="F84" s="68" t="s">
        <v>181</v>
      </c>
      <c r="G84" s="63" t="s">
        <v>181</v>
      </c>
    </row>
    <row r="85" spans="1:8" x14ac:dyDescent="0.25">
      <c r="A85" s="63" t="s">
        <v>180</v>
      </c>
      <c r="B85" s="63" t="s">
        <v>241</v>
      </c>
      <c r="C85" s="63" t="s">
        <v>180</v>
      </c>
      <c r="D85" s="63" t="s">
        <v>180</v>
      </c>
      <c r="E85" s="69">
        <v>4661265</v>
      </c>
      <c r="F85" s="69" t="s">
        <v>182</v>
      </c>
      <c r="G85" s="63" t="s">
        <v>182</v>
      </c>
    </row>
    <row r="86" spans="1:8" x14ac:dyDescent="0.25">
      <c r="A86" s="63" t="s">
        <v>180</v>
      </c>
      <c r="B86" s="63" t="s">
        <v>241</v>
      </c>
      <c r="C86" s="63" t="s">
        <v>180</v>
      </c>
      <c r="D86" s="63" t="s">
        <v>180</v>
      </c>
      <c r="E86" s="68">
        <v>4661266</v>
      </c>
      <c r="F86" s="68" t="s">
        <v>183</v>
      </c>
      <c r="G86" s="63" t="s">
        <v>183</v>
      </c>
    </row>
    <row r="87" spans="1:8" x14ac:dyDescent="0.25">
      <c r="A87" s="63" t="s">
        <v>180</v>
      </c>
      <c r="B87" s="63" t="s">
        <v>241</v>
      </c>
      <c r="C87" s="63" t="s">
        <v>180</v>
      </c>
      <c r="D87" s="63" t="s">
        <v>180</v>
      </c>
      <c r="E87" s="69">
        <v>4661267</v>
      </c>
      <c r="F87" s="69" t="s">
        <v>184</v>
      </c>
      <c r="G87" s="63" t="s">
        <v>184</v>
      </c>
    </row>
    <row r="88" spans="1:8" x14ac:dyDescent="0.25">
      <c r="A88" s="63" t="s">
        <v>180</v>
      </c>
      <c r="B88" s="63" t="s">
        <v>241</v>
      </c>
      <c r="C88" s="63" t="s">
        <v>180</v>
      </c>
      <c r="D88" s="63" t="s">
        <v>180</v>
      </c>
      <c r="E88" s="68">
        <v>4661268</v>
      </c>
      <c r="F88" s="68" t="s">
        <v>185</v>
      </c>
      <c r="G88" s="63" t="s">
        <v>185</v>
      </c>
    </row>
    <row r="89" spans="1:8" x14ac:dyDescent="0.25">
      <c r="A89" s="63" t="s">
        <v>180</v>
      </c>
      <c r="B89" s="63" t="s">
        <v>241</v>
      </c>
      <c r="C89" s="63" t="s">
        <v>180</v>
      </c>
      <c r="D89" s="63" t="s">
        <v>180</v>
      </c>
      <c r="E89" s="69">
        <v>4661269</v>
      </c>
      <c r="F89" s="69" t="s">
        <v>186</v>
      </c>
      <c r="G89" s="63" t="s">
        <v>186</v>
      </c>
    </row>
    <row r="90" spans="1:8" x14ac:dyDescent="0.25">
      <c r="A90" s="63" t="s">
        <v>180</v>
      </c>
      <c r="B90" s="63" t="s">
        <v>241</v>
      </c>
      <c r="C90" s="63" t="s">
        <v>180</v>
      </c>
      <c r="D90" s="63" t="s">
        <v>180</v>
      </c>
      <c r="E90" s="68">
        <v>4661270</v>
      </c>
      <c r="F90" s="68" t="s">
        <v>187</v>
      </c>
      <c r="G90" s="63" t="s">
        <v>187</v>
      </c>
    </row>
    <row r="91" spans="1:8" x14ac:dyDescent="0.25">
      <c r="A91" s="63" t="s">
        <v>180</v>
      </c>
      <c r="B91" s="63" t="s">
        <v>241</v>
      </c>
      <c r="C91" s="63" t="s">
        <v>180</v>
      </c>
      <c r="D91" s="63" t="s">
        <v>180</v>
      </c>
      <c r="E91" s="69">
        <v>4661271</v>
      </c>
      <c r="F91" s="69" t="s">
        <v>188</v>
      </c>
      <c r="G91" s="63" t="s">
        <v>188</v>
      </c>
    </row>
    <row r="92" spans="1:8" x14ac:dyDescent="0.25">
      <c r="A92" s="63" t="s">
        <v>180</v>
      </c>
      <c r="B92" s="63" t="s">
        <v>241</v>
      </c>
      <c r="C92" s="63" t="s">
        <v>180</v>
      </c>
      <c r="D92" s="63" t="s">
        <v>180</v>
      </c>
      <c r="E92" s="68">
        <v>4661272</v>
      </c>
      <c r="F92" s="68" t="s">
        <v>189</v>
      </c>
      <c r="G92" s="63" t="s">
        <v>189</v>
      </c>
    </row>
    <row r="93" spans="1:8" x14ac:dyDescent="0.25">
      <c r="A93" s="63" t="s">
        <v>180</v>
      </c>
      <c r="B93" s="63" t="s">
        <v>241</v>
      </c>
      <c r="C93" s="63" t="s">
        <v>180</v>
      </c>
      <c r="D93" s="63" t="s">
        <v>180</v>
      </c>
      <c r="E93" s="69">
        <v>4661273</v>
      </c>
      <c r="F93" s="69" t="s">
        <v>190</v>
      </c>
      <c r="G93" s="63" t="s">
        <v>190</v>
      </c>
    </row>
    <row r="94" spans="1:8" x14ac:dyDescent="0.25">
      <c r="A94" s="63" t="s">
        <v>180</v>
      </c>
      <c r="B94" s="63" t="s">
        <v>241</v>
      </c>
      <c r="C94" s="63" t="s">
        <v>180</v>
      </c>
      <c r="D94" s="63" t="s">
        <v>180</v>
      </c>
      <c r="E94" s="68">
        <v>4661274</v>
      </c>
      <c r="F94" s="68" t="s">
        <v>191</v>
      </c>
      <c r="G94" s="63" t="s">
        <v>191</v>
      </c>
    </row>
    <row r="95" spans="1:8" x14ac:dyDescent="0.25">
      <c r="A95" s="63" t="s">
        <v>180</v>
      </c>
      <c r="B95" s="63" t="s">
        <v>241</v>
      </c>
      <c r="C95" s="63" t="s">
        <v>180</v>
      </c>
      <c r="D95" s="63" t="s">
        <v>180</v>
      </c>
      <c r="E95" s="69">
        <v>4661215</v>
      </c>
      <c r="F95" s="69" t="s">
        <v>192</v>
      </c>
      <c r="G95" s="63" t="s">
        <v>192</v>
      </c>
    </row>
    <row r="96" spans="1:8" x14ac:dyDescent="0.25">
      <c r="A96" s="63" t="s">
        <v>180</v>
      </c>
      <c r="B96" s="63" t="s">
        <v>241</v>
      </c>
      <c r="C96" s="63" t="s">
        <v>180</v>
      </c>
      <c r="D96" s="63" t="s">
        <v>180</v>
      </c>
      <c r="E96" s="68">
        <v>4661216</v>
      </c>
      <c r="F96" s="68" t="s">
        <v>193</v>
      </c>
      <c r="G96" s="63" t="s">
        <v>193</v>
      </c>
    </row>
    <row r="97" spans="1:7" x14ac:dyDescent="0.25">
      <c r="A97" s="63" t="s">
        <v>180</v>
      </c>
      <c r="B97" s="63" t="s">
        <v>241</v>
      </c>
      <c r="C97" s="63" t="s">
        <v>180</v>
      </c>
      <c r="D97" s="63" t="s">
        <v>180</v>
      </c>
      <c r="E97" s="69">
        <v>4661217</v>
      </c>
      <c r="F97" s="69" t="s">
        <v>194</v>
      </c>
      <c r="G97" s="63" t="s">
        <v>194</v>
      </c>
    </row>
    <row r="98" spans="1:7" x14ac:dyDescent="0.25">
      <c r="A98" s="63" t="s">
        <v>180</v>
      </c>
      <c r="B98" s="63" t="s">
        <v>241</v>
      </c>
      <c r="C98" s="63" t="s">
        <v>180</v>
      </c>
      <c r="D98" s="63" t="s">
        <v>180</v>
      </c>
      <c r="E98" s="68">
        <v>4661218</v>
      </c>
      <c r="F98" s="68" t="s">
        <v>195</v>
      </c>
      <c r="G98" s="63" t="s">
        <v>195</v>
      </c>
    </row>
    <row r="99" spans="1:7" x14ac:dyDescent="0.25">
      <c r="A99" s="63" t="s">
        <v>180</v>
      </c>
      <c r="B99" s="63" t="s">
        <v>241</v>
      </c>
      <c r="C99" s="63" t="s">
        <v>180</v>
      </c>
      <c r="D99" s="63" t="s">
        <v>180</v>
      </c>
      <c r="E99" s="69">
        <v>4661219</v>
      </c>
      <c r="F99" s="69" t="s">
        <v>196</v>
      </c>
      <c r="G99" s="63" t="s">
        <v>196</v>
      </c>
    </row>
    <row r="100" spans="1:7" x14ac:dyDescent="0.25">
      <c r="A100" s="63" t="s">
        <v>180</v>
      </c>
      <c r="B100" s="63" t="s">
        <v>241</v>
      </c>
      <c r="C100" s="63" t="s">
        <v>180</v>
      </c>
      <c r="D100" s="63" t="s">
        <v>180</v>
      </c>
      <c r="E100" s="68">
        <v>4661220</v>
      </c>
      <c r="F100" s="68" t="s">
        <v>197</v>
      </c>
      <c r="G100" s="63" t="s">
        <v>197</v>
      </c>
    </row>
    <row r="101" spans="1:7" x14ac:dyDescent="0.25">
      <c r="A101" s="63" t="s">
        <v>180</v>
      </c>
      <c r="B101" s="63" t="s">
        <v>241</v>
      </c>
      <c r="C101" s="63" t="s">
        <v>180</v>
      </c>
      <c r="D101" s="63" t="s">
        <v>180</v>
      </c>
      <c r="E101" s="69">
        <v>4661221</v>
      </c>
      <c r="F101" s="69" t="s">
        <v>198</v>
      </c>
      <c r="G101" s="63" t="s">
        <v>198</v>
      </c>
    </row>
    <row r="102" spans="1:7" x14ac:dyDescent="0.25">
      <c r="A102" s="63" t="s">
        <v>180</v>
      </c>
      <c r="B102" s="63" t="s">
        <v>241</v>
      </c>
      <c r="C102" s="63" t="s">
        <v>180</v>
      </c>
      <c r="D102" s="63" t="s">
        <v>180</v>
      </c>
      <c r="E102" s="68">
        <v>4661222</v>
      </c>
      <c r="F102" s="68" t="s">
        <v>199</v>
      </c>
      <c r="G102" s="63" t="s">
        <v>199</v>
      </c>
    </row>
    <row r="103" spans="1:7" x14ac:dyDescent="0.25">
      <c r="A103" s="63" t="s">
        <v>180</v>
      </c>
      <c r="B103" s="63" t="s">
        <v>241</v>
      </c>
      <c r="C103" s="63" t="s">
        <v>180</v>
      </c>
      <c r="D103" s="63" t="s">
        <v>180</v>
      </c>
      <c r="E103" s="69">
        <v>4661223</v>
      </c>
      <c r="F103" s="69" t="s">
        <v>200</v>
      </c>
      <c r="G103" s="63" t="s">
        <v>200</v>
      </c>
    </row>
    <row r="104" spans="1:7" x14ac:dyDescent="0.25">
      <c r="A104" s="63" t="s">
        <v>180</v>
      </c>
      <c r="B104" s="63" t="s">
        <v>241</v>
      </c>
      <c r="C104" s="63" t="s">
        <v>180</v>
      </c>
      <c r="D104" s="63" t="s">
        <v>180</v>
      </c>
      <c r="E104" s="68">
        <v>4661224</v>
      </c>
      <c r="F104" s="68" t="s">
        <v>201</v>
      </c>
      <c r="G104" s="63" t="s">
        <v>201</v>
      </c>
    </row>
    <row r="105" spans="1:7" x14ac:dyDescent="0.25">
      <c r="A105" s="63" t="s">
        <v>180</v>
      </c>
      <c r="B105" s="63" t="s">
        <v>241</v>
      </c>
      <c r="C105" s="63" t="s">
        <v>180</v>
      </c>
      <c r="D105" s="63" t="s">
        <v>180</v>
      </c>
      <c r="E105" s="69">
        <v>4661225</v>
      </c>
      <c r="F105" s="69" t="s">
        <v>202</v>
      </c>
      <c r="G105" s="63" t="s">
        <v>202</v>
      </c>
    </row>
    <row r="106" spans="1:7" x14ac:dyDescent="0.25">
      <c r="A106" s="63" t="s">
        <v>180</v>
      </c>
      <c r="B106" s="63" t="s">
        <v>241</v>
      </c>
      <c r="C106" s="63" t="s">
        <v>180</v>
      </c>
      <c r="D106" s="63" t="s">
        <v>180</v>
      </c>
      <c r="E106" s="68">
        <v>4661226</v>
      </c>
      <c r="F106" s="68" t="s">
        <v>203</v>
      </c>
      <c r="G106" s="63" t="s">
        <v>203</v>
      </c>
    </row>
    <row r="107" spans="1:7" x14ac:dyDescent="0.25">
      <c r="A107" s="63" t="s">
        <v>180</v>
      </c>
      <c r="B107" s="63" t="s">
        <v>241</v>
      </c>
      <c r="C107" s="63" t="s">
        <v>180</v>
      </c>
      <c r="D107" s="63" t="s">
        <v>180</v>
      </c>
      <c r="E107" s="69">
        <v>4661227</v>
      </c>
      <c r="F107" s="69" t="s">
        <v>204</v>
      </c>
      <c r="G107" s="63" t="s">
        <v>204</v>
      </c>
    </row>
    <row r="108" spans="1:7" x14ac:dyDescent="0.25">
      <c r="A108" s="63" t="s">
        <v>180</v>
      </c>
      <c r="B108" s="63" t="s">
        <v>241</v>
      </c>
      <c r="C108" s="63" t="s">
        <v>180</v>
      </c>
      <c r="D108" s="63" t="s">
        <v>180</v>
      </c>
      <c r="E108" s="68">
        <v>4661228</v>
      </c>
      <c r="F108" s="68" t="s">
        <v>205</v>
      </c>
      <c r="G108" s="63" t="s">
        <v>205</v>
      </c>
    </row>
    <row r="109" spans="1:7" x14ac:dyDescent="0.25">
      <c r="A109" s="63" t="s">
        <v>180</v>
      </c>
      <c r="B109" s="63" t="s">
        <v>241</v>
      </c>
      <c r="C109" s="63" t="s">
        <v>180</v>
      </c>
      <c r="D109" s="63" t="s">
        <v>180</v>
      </c>
      <c r="E109" s="69">
        <v>4661229</v>
      </c>
      <c r="F109" s="69" t="s">
        <v>206</v>
      </c>
      <c r="G109" s="63" t="s">
        <v>206</v>
      </c>
    </row>
    <row r="110" spans="1:7" x14ac:dyDescent="0.25">
      <c r="A110" s="63" t="s">
        <v>180</v>
      </c>
      <c r="B110" s="63" t="s">
        <v>241</v>
      </c>
      <c r="C110" s="63" t="s">
        <v>180</v>
      </c>
      <c r="D110" s="63" t="s">
        <v>180</v>
      </c>
      <c r="E110" s="68">
        <v>4661230</v>
      </c>
      <c r="F110" s="68" t="s">
        <v>207</v>
      </c>
      <c r="G110" s="63" t="s">
        <v>207</v>
      </c>
    </row>
    <row r="111" spans="1:7" x14ac:dyDescent="0.25">
      <c r="A111" s="63" t="s">
        <v>180</v>
      </c>
      <c r="B111" s="63" t="s">
        <v>241</v>
      </c>
      <c r="C111" s="63" t="s">
        <v>180</v>
      </c>
      <c r="D111" s="63" t="s">
        <v>180</v>
      </c>
      <c r="E111" s="69">
        <v>4661231</v>
      </c>
      <c r="F111" s="69" t="s">
        <v>208</v>
      </c>
      <c r="G111" s="63" t="s">
        <v>208</v>
      </c>
    </row>
    <row r="112" spans="1:7" x14ac:dyDescent="0.25">
      <c r="A112" s="63" t="s">
        <v>180</v>
      </c>
      <c r="B112" s="63" t="s">
        <v>241</v>
      </c>
      <c r="C112" s="63" t="s">
        <v>180</v>
      </c>
      <c r="D112" s="63" t="s">
        <v>180</v>
      </c>
      <c r="E112" s="68">
        <v>4661232</v>
      </c>
      <c r="F112" s="68" t="s">
        <v>209</v>
      </c>
      <c r="G112" s="63" t="s">
        <v>209</v>
      </c>
    </row>
    <row r="113" spans="1:7" x14ac:dyDescent="0.25">
      <c r="A113" s="63" t="s">
        <v>180</v>
      </c>
      <c r="B113" s="63" t="s">
        <v>241</v>
      </c>
      <c r="C113" s="63" t="s">
        <v>180</v>
      </c>
      <c r="D113" s="63" t="s">
        <v>180</v>
      </c>
      <c r="E113" s="69">
        <v>4661233</v>
      </c>
      <c r="F113" s="69" t="s">
        <v>210</v>
      </c>
      <c r="G113" s="63" t="s">
        <v>210</v>
      </c>
    </row>
    <row r="114" spans="1:7" x14ac:dyDescent="0.25">
      <c r="A114" s="63" t="s">
        <v>180</v>
      </c>
      <c r="B114" s="63" t="s">
        <v>241</v>
      </c>
      <c r="C114" s="63" t="s">
        <v>180</v>
      </c>
      <c r="D114" s="63" t="s">
        <v>180</v>
      </c>
      <c r="E114" s="68">
        <v>4661234</v>
      </c>
      <c r="F114" s="68" t="s">
        <v>211</v>
      </c>
      <c r="G114" s="63" t="s">
        <v>211</v>
      </c>
    </row>
    <row r="115" spans="1:7" x14ac:dyDescent="0.25">
      <c r="A115" s="63" t="s">
        <v>180</v>
      </c>
      <c r="B115" s="63" t="s">
        <v>241</v>
      </c>
      <c r="C115" s="63" t="s">
        <v>180</v>
      </c>
      <c r="D115" s="63" t="s">
        <v>180</v>
      </c>
      <c r="E115" s="69">
        <v>4661235</v>
      </c>
      <c r="F115" s="69" t="s">
        <v>212</v>
      </c>
      <c r="G115" s="63" t="s">
        <v>212</v>
      </c>
    </row>
    <row r="116" spans="1:7" x14ac:dyDescent="0.25">
      <c r="A116" s="63" t="s">
        <v>180</v>
      </c>
      <c r="B116" s="63" t="s">
        <v>241</v>
      </c>
      <c r="C116" s="63" t="s">
        <v>180</v>
      </c>
      <c r="D116" s="63" t="s">
        <v>180</v>
      </c>
      <c r="E116" s="68">
        <v>4661236</v>
      </c>
      <c r="F116" s="68" t="s">
        <v>213</v>
      </c>
      <c r="G116" s="63" t="s">
        <v>213</v>
      </c>
    </row>
    <row r="117" spans="1:7" x14ac:dyDescent="0.25">
      <c r="A117" s="63" t="s">
        <v>180</v>
      </c>
      <c r="B117" s="63" t="s">
        <v>241</v>
      </c>
      <c r="C117" s="63" t="s">
        <v>180</v>
      </c>
      <c r="D117" s="63" t="s">
        <v>180</v>
      </c>
      <c r="E117" s="69">
        <v>4661237</v>
      </c>
      <c r="F117" s="69" t="s">
        <v>214</v>
      </c>
      <c r="G117" s="63" t="s">
        <v>214</v>
      </c>
    </row>
    <row r="118" spans="1:7" x14ac:dyDescent="0.25">
      <c r="A118" s="63" t="s">
        <v>180</v>
      </c>
      <c r="B118" s="63" t="s">
        <v>241</v>
      </c>
      <c r="C118" s="63" t="s">
        <v>180</v>
      </c>
      <c r="D118" s="63" t="s">
        <v>180</v>
      </c>
      <c r="E118" s="68">
        <v>4661238</v>
      </c>
      <c r="F118" s="68" t="s">
        <v>215</v>
      </c>
      <c r="G118" s="63" t="s">
        <v>215</v>
      </c>
    </row>
    <row r="119" spans="1:7" x14ac:dyDescent="0.25">
      <c r="A119" s="63" t="s">
        <v>180</v>
      </c>
      <c r="B119" s="63" t="s">
        <v>241</v>
      </c>
      <c r="C119" s="63" t="s">
        <v>180</v>
      </c>
      <c r="D119" s="63" t="s">
        <v>180</v>
      </c>
      <c r="E119" s="69">
        <v>4661239</v>
      </c>
      <c r="F119" s="69" t="s">
        <v>216</v>
      </c>
      <c r="G119" s="63" t="s">
        <v>216</v>
      </c>
    </row>
    <row r="120" spans="1:7" x14ac:dyDescent="0.25">
      <c r="A120" s="63" t="s">
        <v>180</v>
      </c>
      <c r="B120" s="63" t="s">
        <v>241</v>
      </c>
      <c r="C120" s="63" t="s">
        <v>180</v>
      </c>
      <c r="D120" s="63" t="s">
        <v>180</v>
      </c>
      <c r="E120" s="68">
        <v>4661240</v>
      </c>
      <c r="F120" s="68" t="s">
        <v>217</v>
      </c>
      <c r="G120" s="63" t="s">
        <v>217</v>
      </c>
    </row>
    <row r="121" spans="1:7" x14ac:dyDescent="0.25">
      <c r="A121" s="63" t="s">
        <v>180</v>
      </c>
      <c r="B121" s="63" t="s">
        <v>241</v>
      </c>
      <c r="C121" s="63" t="s">
        <v>180</v>
      </c>
      <c r="D121" s="63" t="s">
        <v>180</v>
      </c>
      <c r="E121" s="69">
        <v>4661241</v>
      </c>
      <c r="F121" s="69" t="s">
        <v>218</v>
      </c>
      <c r="G121" s="63" t="s">
        <v>218</v>
      </c>
    </row>
    <row r="122" spans="1:7" x14ac:dyDescent="0.25">
      <c r="A122" s="63" t="s">
        <v>180</v>
      </c>
      <c r="B122" s="63" t="s">
        <v>241</v>
      </c>
      <c r="C122" s="63" t="s">
        <v>180</v>
      </c>
      <c r="D122" s="63" t="s">
        <v>180</v>
      </c>
      <c r="E122" s="68">
        <v>4661242</v>
      </c>
      <c r="F122" s="68" t="s">
        <v>219</v>
      </c>
      <c r="G122" s="63" t="s">
        <v>219</v>
      </c>
    </row>
    <row r="123" spans="1:7" x14ac:dyDescent="0.25">
      <c r="A123" s="63" t="s">
        <v>180</v>
      </c>
      <c r="B123" s="63" t="s">
        <v>241</v>
      </c>
      <c r="C123" s="63" t="s">
        <v>180</v>
      </c>
      <c r="D123" s="63" t="s">
        <v>180</v>
      </c>
      <c r="E123" s="69">
        <v>4661243</v>
      </c>
      <c r="F123" s="69" t="s">
        <v>220</v>
      </c>
      <c r="G123" s="63" t="s">
        <v>220</v>
      </c>
    </row>
    <row r="124" spans="1:7" x14ac:dyDescent="0.25">
      <c r="A124" s="63" t="s">
        <v>180</v>
      </c>
      <c r="B124" s="63" t="s">
        <v>241</v>
      </c>
      <c r="C124" s="63" t="s">
        <v>180</v>
      </c>
      <c r="D124" s="63" t="s">
        <v>180</v>
      </c>
      <c r="E124" s="68">
        <v>4661244</v>
      </c>
      <c r="F124" s="68" t="s">
        <v>221</v>
      </c>
      <c r="G124" s="63" t="s">
        <v>221</v>
      </c>
    </row>
    <row r="125" spans="1:7" x14ac:dyDescent="0.25">
      <c r="A125" s="63" t="s">
        <v>180</v>
      </c>
      <c r="B125" s="63" t="s">
        <v>241</v>
      </c>
      <c r="C125" s="63" t="s">
        <v>180</v>
      </c>
      <c r="D125" s="63" t="s">
        <v>180</v>
      </c>
      <c r="E125" s="69">
        <v>4661245</v>
      </c>
      <c r="F125" s="69" t="s">
        <v>222</v>
      </c>
      <c r="G125" s="63" t="s">
        <v>222</v>
      </c>
    </row>
    <row r="126" spans="1:7" x14ac:dyDescent="0.25">
      <c r="A126" s="63" t="s">
        <v>180</v>
      </c>
      <c r="B126" s="63" t="s">
        <v>241</v>
      </c>
      <c r="C126" s="63" t="s">
        <v>180</v>
      </c>
      <c r="D126" s="63" t="s">
        <v>180</v>
      </c>
      <c r="E126" s="68">
        <v>4661246</v>
      </c>
      <c r="F126" s="68" t="s">
        <v>223</v>
      </c>
      <c r="G126" s="63" t="s">
        <v>223</v>
      </c>
    </row>
    <row r="127" spans="1:7" x14ac:dyDescent="0.25">
      <c r="A127" s="63" t="s">
        <v>180</v>
      </c>
      <c r="B127" s="63" t="s">
        <v>241</v>
      </c>
      <c r="C127" s="63" t="s">
        <v>180</v>
      </c>
      <c r="D127" s="63" t="s">
        <v>180</v>
      </c>
      <c r="E127" s="69">
        <v>4661247</v>
      </c>
      <c r="F127" s="69" t="s">
        <v>224</v>
      </c>
      <c r="G127" s="63" t="s">
        <v>224</v>
      </c>
    </row>
    <row r="128" spans="1:7" x14ac:dyDescent="0.25">
      <c r="A128" s="63" t="s">
        <v>180</v>
      </c>
      <c r="B128" s="63" t="s">
        <v>241</v>
      </c>
      <c r="C128" s="63" t="s">
        <v>180</v>
      </c>
      <c r="D128" s="63" t="s">
        <v>180</v>
      </c>
      <c r="E128" s="68">
        <v>4661248</v>
      </c>
      <c r="F128" s="68" t="s">
        <v>225</v>
      </c>
      <c r="G128" s="63" t="s">
        <v>225</v>
      </c>
    </row>
    <row r="129" spans="1:7" x14ac:dyDescent="0.25">
      <c r="A129" s="63" t="s">
        <v>180</v>
      </c>
      <c r="B129" s="63" t="s">
        <v>241</v>
      </c>
      <c r="C129" s="63" t="s">
        <v>180</v>
      </c>
      <c r="D129" s="63" t="s">
        <v>180</v>
      </c>
      <c r="E129" s="69">
        <v>4661249</v>
      </c>
      <c r="F129" s="69" t="s">
        <v>226</v>
      </c>
      <c r="G129" s="63" t="s">
        <v>226</v>
      </c>
    </row>
    <row r="130" spans="1:7" x14ac:dyDescent="0.25">
      <c r="A130" s="63" t="s">
        <v>180</v>
      </c>
      <c r="B130" s="63" t="s">
        <v>241</v>
      </c>
      <c r="C130" s="63" t="s">
        <v>180</v>
      </c>
      <c r="D130" s="63" t="s">
        <v>180</v>
      </c>
      <c r="E130" s="68">
        <v>4661250</v>
      </c>
      <c r="F130" s="68" t="s">
        <v>227</v>
      </c>
      <c r="G130" s="63" t="s">
        <v>227</v>
      </c>
    </row>
    <row r="131" spans="1:7" x14ac:dyDescent="0.25">
      <c r="A131" s="63" t="s">
        <v>180</v>
      </c>
      <c r="B131" s="63" t="s">
        <v>241</v>
      </c>
      <c r="C131" s="63" t="s">
        <v>180</v>
      </c>
      <c r="D131" s="63" t="s">
        <v>180</v>
      </c>
      <c r="E131" s="69">
        <v>4661251</v>
      </c>
      <c r="F131" s="69" t="s">
        <v>228</v>
      </c>
      <c r="G131" s="63" t="s">
        <v>228</v>
      </c>
    </row>
    <row r="132" spans="1:7" x14ac:dyDescent="0.25">
      <c r="A132" s="63" t="s">
        <v>180</v>
      </c>
      <c r="B132" s="63" t="s">
        <v>241</v>
      </c>
      <c r="C132" s="63" t="s">
        <v>180</v>
      </c>
      <c r="D132" s="63" t="s">
        <v>180</v>
      </c>
      <c r="E132" s="68">
        <v>4661252</v>
      </c>
      <c r="F132" s="68" t="s">
        <v>229</v>
      </c>
      <c r="G132" s="63" t="s">
        <v>229</v>
      </c>
    </row>
    <row r="133" spans="1:7" x14ac:dyDescent="0.25">
      <c r="A133" s="63" t="s">
        <v>180</v>
      </c>
      <c r="B133" s="63" t="s">
        <v>241</v>
      </c>
      <c r="C133" s="63" t="s">
        <v>180</v>
      </c>
      <c r="D133" s="63" t="s">
        <v>180</v>
      </c>
      <c r="E133" s="69">
        <v>4661253</v>
      </c>
      <c r="F133" s="69" t="s">
        <v>230</v>
      </c>
      <c r="G133" s="63" t="s">
        <v>230</v>
      </c>
    </row>
    <row r="134" spans="1:7" x14ac:dyDescent="0.25">
      <c r="A134" s="63" t="s">
        <v>180</v>
      </c>
      <c r="B134" s="63" t="s">
        <v>241</v>
      </c>
      <c r="C134" s="63" t="s">
        <v>180</v>
      </c>
      <c r="D134" s="63" t="s">
        <v>180</v>
      </c>
      <c r="E134" s="68">
        <v>4661254</v>
      </c>
      <c r="F134" s="68" t="s">
        <v>231</v>
      </c>
      <c r="G134" s="63" t="s">
        <v>231</v>
      </c>
    </row>
    <row r="135" spans="1:7" x14ac:dyDescent="0.25">
      <c r="A135" s="63" t="s">
        <v>180</v>
      </c>
      <c r="B135" s="63" t="s">
        <v>241</v>
      </c>
      <c r="C135" s="63" t="s">
        <v>180</v>
      </c>
      <c r="D135" s="63" t="s">
        <v>180</v>
      </c>
      <c r="E135" s="69">
        <v>4661255</v>
      </c>
      <c r="F135" s="69" t="s">
        <v>232</v>
      </c>
      <c r="G135" s="63" t="s">
        <v>232</v>
      </c>
    </row>
    <row r="136" spans="1:7" x14ac:dyDescent="0.25">
      <c r="A136" s="63" t="s">
        <v>180</v>
      </c>
      <c r="B136" s="63" t="s">
        <v>241</v>
      </c>
      <c r="C136" s="63" t="s">
        <v>180</v>
      </c>
      <c r="D136" s="63" t="s">
        <v>180</v>
      </c>
      <c r="E136" s="68">
        <v>4661256</v>
      </c>
      <c r="F136" s="68" t="s">
        <v>233</v>
      </c>
      <c r="G136" s="63" t="s">
        <v>233</v>
      </c>
    </row>
    <row r="137" spans="1:7" x14ac:dyDescent="0.25">
      <c r="A137" s="63" t="s">
        <v>180</v>
      </c>
      <c r="B137" s="63" t="s">
        <v>241</v>
      </c>
      <c r="C137" s="63" t="s">
        <v>180</v>
      </c>
      <c r="D137" s="63" t="s">
        <v>180</v>
      </c>
      <c r="E137" s="69">
        <v>4661257</v>
      </c>
      <c r="F137" s="69" t="s">
        <v>234</v>
      </c>
      <c r="G137" s="63" t="s">
        <v>234</v>
      </c>
    </row>
    <row r="138" spans="1:7" x14ac:dyDescent="0.25">
      <c r="A138" s="63" t="s">
        <v>180</v>
      </c>
      <c r="B138" s="63" t="s">
        <v>241</v>
      </c>
      <c r="C138" s="63" t="s">
        <v>180</v>
      </c>
      <c r="D138" s="63" t="s">
        <v>180</v>
      </c>
      <c r="E138" s="68">
        <v>4661258</v>
      </c>
      <c r="F138" s="68" t="s">
        <v>235</v>
      </c>
      <c r="G138" s="63" t="s">
        <v>235</v>
      </c>
    </row>
    <row r="139" spans="1:7" x14ac:dyDescent="0.25">
      <c r="A139" s="63" t="s">
        <v>180</v>
      </c>
      <c r="B139" s="63" t="s">
        <v>241</v>
      </c>
      <c r="C139" s="63" t="s">
        <v>180</v>
      </c>
      <c r="D139" s="63" t="s">
        <v>180</v>
      </c>
      <c r="E139" s="69">
        <v>4661259</v>
      </c>
      <c r="F139" s="69" t="s">
        <v>236</v>
      </c>
      <c r="G139" s="63" t="s">
        <v>236</v>
      </c>
    </row>
    <row r="140" spans="1:7" x14ac:dyDescent="0.25">
      <c r="A140" s="63" t="s">
        <v>180</v>
      </c>
      <c r="B140" s="63" t="s">
        <v>241</v>
      </c>
      <c r="C140" s="63" t="s">
        <v>180</v>
      </c>
      <c r="D140" s="63" t="s">
        <v>180</v>
      </c>
      <c r="E140" s="68">
        <v>4661260</v>
      </c>
      <c r="F140" s="68" t="s">
        <v>237</v>
      </c>
      <c r="G140" s="63" t="s">
        <v>237</v>
      </c>
    </row>
    <row r="141" spans="1:7" x14ac:dyDescent="0.25">
      <c r="A141" s="63" t="s">
        <v>180</v>
      </c>
      <c r="B141" s="63" t="s">
        <v>241</v>
      </c>
      <c r="C141" s="63" t="s">
        <v>180</v>
      </c>
      <c r="D141" s="63" t="s">
        <v>180</v>
      </c>
      <c r="E141" s="69">
        <v>4661261</v>
      </c>
      <c r="F141" s="69" t="s">
        <v>238</v>
      </c>
      <c r="G141" s="63" t="s">
        <v>238</v>
      </c>
    </row>
    <row r="142" spans="1:7" x14ac:dyDescent="0.25">
      <c r="A142" s="63" t="s">
        <v>180</v>
      </c>
      <c r="B142" s="63" t="s">
        <v>241</v>
      </c>
      <c r="C142" s="63" t="s">
        <v>180</v>
      </c>
      <c r="D142" s="63" t="s">
        <v>180</v>
      </c>
      <c r="E142" s="68">
        <v>4661262</v>
      </c>
      <c r="F142" s="68" t="s">
        <v>239</v>
      </c>
      <c r="G142" s="63" t="s">
        <v>239</v>
      </c>
    </row>
    <row r="143" spans="1:7" x14ac:dyDescent="0.25">
      <c r="A143" s="63" t="s">
        <v>180</v>
      </c>
      <c r="B143" s="63" t="s">
        <v>241</v>
      </c>
      <c r="C143" s="63" t="s">
        <v>180</v>
      </c>
      <c r="D143" s="63" t="s">
        <v>180</v>
      </c>
      <c r="E143" s="69">
        <v>4661263</v>
      </c>
      <c r="F143" s="69" t="s">
        <v>240</v>
      </c>
      <c r="G143" s="63" t="s">
        <v>240</v>
      </c>
    </row>
    <row r="144" spans="1:7" x14ac:dyDescent="0.25">
      <c r="A144" s="63" t="s">
        <v>180</v>
      </c>
      <c r="B144" s="63" t="s">
        <v>242</v>
      </c>
      <c r="C144" s="63" t="s">
        <v>180</v>
      </c>
      <c r="D144" s="63" t="s">
        <v>180</v>
      </c>
      <c r="E144" s="68">
        <v>4661365</v>
      </c>
      <c r="F144" s="68" t="s">
        <v>243</v>
      </c>
      <c r="G144" s="63" t="s">
        <v>249</v>
      </c>
    </row>
    <row r="145" spans="1:7" x14ac:dyDescent="0.25">
      <c r="A145" s="63" t="s">
        <v>180</v>
      </c>
      <c r="B145" s="63" t="s">
        <v>242</v>
      </c>
      <c r="C145" s="63" t="s">
        <v>180</v>
      </c>
      <c r="D145" s="63" t="s">
        <v>180</v>
      </c>
      <c r="E145" s="69">
        <v>4661366</v>
      </c>
      <c r="F145" s="69" t="s">
        <v>244</v>
      </c>
      <c r="G145" s="63" t="s">
        <v>250</v>
      </c>
    </row>
    <row r="146" spans="1:7" x14ac:dyDescent="0.25">
      <c r="A146" s="63" t="s">
        <v>180</v>
      </c>
      <c r="B146" s="63" t="s">
        <v>242</v>
      </c>
      <c r="C146" s="63" t="s">
        <v>180</v>
      </c>
      <c r="D146" s="63" t="s">
        <v>180</v>
      </c>
      <c r="E146" s="68">
        <v>4661367</v>
      </c>
      <c r="F146" s="68" t="s">
        <v>245</v>
      </c>
      <c r="G146" s="63" t="s">
        <v>251</v>
      </c>
    </row>
    <row r="147" spans="1:7" x14ac:dyDescent="0.25">
      <c r="A147" s="63" t="s">
        <v>180</v>
      </c>
      <c r="B147" s="63" t="s">
        <v>242</v>
      </c>
      <c r="C147" s="63" t="s">
        <v>180</v>
      </c>
      <c r="D147" s="63" t="s">
        <v>180</v>
      </c>
      <c r="E147" s="69">
        <v>4661368</v>
      </c>
      <c r="F147" s="69" t="s">
        <v>246</v>
      </c>
      <c r="G147" s="63" t="s">
        <v>252</v>
      </c>
    </row>
    <row r="148" spans="1:7" x14ac:dyDescent="0.25">
      <c r="A148" s="63" t="s">
        <v>180</v>
      </c>
      <c r="B148" s="63" t="s">
        <v>242</v>
      </c>
      <c r="C148" s="63" t="s">
        <v>180</v>
      </c>
      <c r="D148" s="63" t="s">
        <v>180</v>
      </c>
      <c r="E148" s="68">
        <v>4661369</v>
      </c>
      <c r="F148" s="68" t="s">
        <v>247</v>
      </c>
      <c r="G148" s="63" t="s">
        <v>253</v>
      </c>
    </row>
    <row r="149" spans="1:7" x14ac:dyDescent="0.25">
      <c r="A149" s="63" t="s">
        <v>180</v>
      </c>
      <c r="B149" s="63" t="s">
        <v>242</v>
      </c>
      <c r="C149" s="63" t="s">
        <v>180</v>
      </c>
      <c r="D149" s="63" t="s">
        <v>180</v>
      </c>
      <c r="E149" s="69">
        <v>4661370</v>
      </c>
      <c r="F149" s="69" t="s">
        <v>248</v>
      </c>
      <c r="G149" s="63" t="s">
        <v>254</v>
      </c>
    </row>
    <row r="150" spans="1:7" x14ac:dyDescent="0.25">
      <c r="A150" s="63" t="s">
        <v>180</v>
      </c>
      <c r="B150" s="63" t="s">
        <v>316</v>
      </c>
      <c r="C150" s="63" t="s">
        <v>180</v>
      </c>
      <c r="D150" s="63" t="s">
        <v>180</v>
      </c>
      <c r="E150" s="68">
        <v>4661304</v>
      </c>
      <c r="F150" s="68" t="s">
        <v>255</v>
      </c>
      <c r="G150" s="68" t="s">
        <v>255</v>
      </c>
    </row>
    <row r="151" spans="1:7" x14ac:dyDescent="0.25">
      <c r="A151" s="63" t="s">
        <v>180</v>
      </c>
      <c r="B151" s="63" t="s">
        <v>316</v>
      </c>
      <c r="C151" s="63" t="s">
        <v>180</v>
      </c>
      <c r="D151" s="63" t="s">
        <v>180</v>
      </c>
      <c r="E151" s="69">
        <v>4661305</v>
      </c>
      <c r="F151" s="69" t="s">
        <v>256</v>
      </c>
      <c r="G151" s="69" t="s">
        <v>256</v>
      </c>
    </row>
    <row r="152" spans="1:7" x14ac:dyDescent="0.25">
      <c r="A152" s="63" t="s">
        <v>180</v>
      </c>
      <c r="B152" s="63" t="s">
        <v>316</v>
      </c>
      <c r="C152" s="63" t="s">
        <v>180</v>
      </c>
      <c r="D152" s="63" t="s">
        <v>180</v>
      </c>
      <c r="E152" s="68">
        <v>4661306</v>
      </c>
      <c r="F152" s="68" t="s">
        <v>257</v>
      </c>
      <c r="G152" s="68" t="s">
        <v>257</v>
      </c>
    </row>
    <row r="153" spans="1:7" x14ac:dyDescent="0.25">
      <c r="A153" s="63" t="s">
        <v>180</v>
      </c>
      <c r="B153" s="63" t="s">
        <v>316</v>
      </c>
      <c r="C153" s="63" t="s">
        <v>180</v>
      </c>
      <c r="D153" s="63" t="s">
        <v>180</v>
      </c>
      <c r="E153" s="69">
        <v>4661307</v>
      </c>
      <c r="F153" s="69" t="s">
        <v>258</v>
      </c>
      <c r="G153" s="69" t="s">
        <v>258</v>
      </c>
    </row>
    <row r="154" spans="1:7" x14ac:dyDescent="0.25">
      <c r="A154" s="63" t="s">
        <v>180</v>
      </c>
      <c r="B154" s="63" t="s">
        <v>316</v>
      </c>
      <c r="C154" s="63" t="s">
        <v>180</v>
      </c>
      <c r="D154" s="63" t="s">
        <v>180</v>
      </c>
      <c r="E154" s="68">
        <v>4661308</v>
      </c>
      <c r="F154" s="68" t="s">
        <v>259</v>
      </c>
      <c r="G154" s="68" t="s">
        <v>259</v>
      </c>
    </row>
    <row r="155" spans="1:7" x14ac:dyDescent="0.25">
      <c r="A155" s="63" t="s">
        <v>180</v>
      </c>
      <c r="B155" s="63" t="s">
        <v>316</v>
      </c>
      <c r="C155" s="63" t="s">
        <v>180</v>
      </c>
      <c r="D155" s="63" t="s">
        <v>180</v>
      </c>
      <c r="E155" s="69">
        <v>4661309</v>
      </c>
      <c r="F155" s="69" t="s">
        <v>260</v>
      </c>
      <c r="G155" s="69" t="s">
        <v>260</v>
      </c>
    </row>
    <row r="156" spans="1:7" x14ac:dyDescent="0.25">
      <c r="A156" s="63" t="s">
        <v>180</v>
      </c>
      <c r="B156" s="63" t="s">
        <v>316</v>
      </c>
      <c r="C156" s="63" t="s">
        <v>180</v>
      </c>
      <c r="D156" s="63" t="s">
        <v>180</v>
      </c>
      <c r="E156" s="68">
        <v>4661310</v>
      </c>
      <c r="F156" s="68" t="s">
        <v>261</v>
      </c>
      <c r="G156" s="68" t="s">
        <v>261</v>
      </c>
    </row>
    <row r="157" spans="1:7" x14ac:dyDescent="0.25">
      <c r="A157" s="63" t="s">
        <v>180</v>
      </c>
      <c r="B157" s="63" t="s">
        <v>316</v>
      </c>
      <c r="C157" s="63" t="s">
        <v>180</v>
      </c>
      <c r="D157" s="63" t="s">
        <v>180</v>
      </c>
      <c r="E157" s="69">
        <v>4661311</v>
      </c>
      <c r="F157" s="69" t="s">
        <v>262</v>
      </c>
      <c r="G157" s="69" t="s">
        <v>262</v>
      </c>
    </row>
    <row r="158" spans="1:7" x14ac:dyDescent="0.25">
      <c r="A158" s="63" t="s">
        <v>180</v>
      </c>
      <c r="B158" s="63" t="s">
        <v>316</v>
      </c>
      <c r="C158" s="63" t="s">
        <v>180</v>
      </c>
      <c r="D158" s="63" t="s">
        <v>180</v>
      </c>
      <c r="E158" s="68">
        <v>4661312</v>
      </c>
      <c r="F158" s="68" t="s">
        <v>263</v>
      </c>
      <c r="G158" s="68" t="s">
        <v>263</v>
      </c>
    </row>
    <row r="159" spans="1:7" x14ac:dyDescent="0.25">
      <c r="A159" s="63" t="s">
        <v>180</v>
      </c>
      <c r="B159" s="63" t="s">
        <v>316</v>
      </c>
      <c r="C159" s="63" t="s">
        <v>180</v>
      </c>
      <c r="D159" s="63" t="s">
        <v>180</v>
      </c>
      <c r="E159" s="69">
        <v>4661313</v>
      </c>
      <c r="F159" s="69" t="s">
        <v>264</v>
      </c>
      <c r="G159" s="69" t="s">
        <v>264</v>
      </c>
    </row>
    <row r="160" spans="1:7" x14ac:dyDescent="0.25">
      <c r="A160" s="63" t="s">
        <v>180</v>
      </c>
      <c r="B160" s="63" t="s">
        <v>316</v>
      </c>
      <c r="C160" s="63" t="s">
        <v>180</v>
      </c>
      <c r="D160" s="63" t="s">
        <v>180</v>
      </c>
      <c r="E160" s="68">
        <v>4661314</v>
      </c>
      <c r="F160" s="68" t="s">
        <v>265</v>
      </c>
      <c r="G160" s="68" t="s">
        <v>265</v>
      </c>
    </row>
    <row r="161" spans="1:7" x14ac:dyDescent="0.25">
      <c r="A161" s="63" t="s">
        <v>180</v>
      </c>
      <c r="B161" s="63" t="s">
        <v>316</v>
      </c>
      <c r="C161" s="63" t="s">
        <v>180</v>
      </c>
      <c r="D161" s="63" t="s">
        <v>180</v>
      </c>
      <c r="E161" s="69">
        <v>4661315</v>
      </c>
      <c r="F161" s="69" t="s">
        <v>266</v>
      </c>
      <c r="G161" s="69" t="s">
        <v>266</v>
      </c>
    </row>
    <row r="162" spans="1:7" x14ac:dyDescent="0.25">
      <c r="A162" s="63" t="s">
        <v>180</v>
      </c>
      <c r="B162" s="63" t="s">
        <v>316</v>
      </c>
      <c r="C162" s="63" t="s">
        <v>180</v>
      </c>
      <c r="D162" s="63" t="s">
        <v>180</v>
      </c>
      <c r="E162" s="68">
        <v>4661316</v>
      </c>
      <c r="F162" s="68" t="s">
        <v>267</v>
      </c>
      <c r="G162" s="68" t="s">
        <v>267</v>
      </c>
    </row>
    <row r="163" spans="1:7" x14ac:dyDescent="0.25">
      <c r="A163" s="63" t="s">
        <v>180</v>
      </c>
      <c r="B163" s="63" t="s">
        <v>316</v>
      </c>
      <c r="C163" s="63" t="s">
        <v>180</v>
      </c>
      <c r="D163" s="63" t="s">
        <v>180</v>
      </c>
      <c r="E163" s="69">
        <v>4661317</v>
      </c>
      <c r="F163" s="69" t="s">
        <v>268</v>
      </c>
      <c r="G163" s="69" t="s">
        <v>268</v>
      </c>
    </row>
    <row r="164" spans="1:7" x14ac:dyDescent="0.25">
      <c r="A164" s="63" t="s">
        <v>180</v>
      </c>
      <c r="B164" s="63" t="s">
        <v>316</v>
      </c>
      <c r="C164" s="63" t="s">
        <v>180</v>
      </c>
      <c r="D164" s="63" t="s">
        <v>180</v>
      </c>
      <c r="E164" s="68">
        <v>4661318</v>
      </c>
      <c r="F164" s="68" t="s">
        <v>269</v>
      </c>
      <c r="G164" s="68" t="s">
        <v>269</v>
      </c>
    </row>
    <row r="165" spans="1:7" x14ac:dyDescent="0.25">
      <c r="A165" s="63" t="s">
        <v>180</v>
      </c>
      <c r="B165" s="63" t="s">
        <v>316</v>
      </c>
      <c r="C165" s="63" t="s">
        <v>180</v>
      </c>
      <c r="D165" s="63" t="s">
        <v>180</v>
      </c>
      <c r="E165" s="69">
        <v>4661319</v>
      </c>
      <c r="F165" s="69" t="s">
        <v>270</v>
      </c>
      <c r="G165" s="69" t="s">
        <v>270</v>
      </c>
    </row>
    <row r="166" spans="1:7" x14ac:dyDescent="0.25">
      <c r="A166" s="63" t="s">
        <v>180</v>
      </c>
      <c r="B166" s="63" t="s">
        <v>316</v>
      </c>
      <c r="C166" s="63" t="s">
        <v>180</v>
      </c>
      <c r="D166" s="63" t="s">
        <v>180</v>
      </c>
      <c r="E166" s="68">
        <v>4661320</v>
      </c>
      <c r="F166" s="68" t="s">
        <v>271</v>
      </c>
      <c r="G166" s="68" t="s">
        <v>271</v>
      </c>
    </row>
    <row r="167" spans="1:7" x14ac:dyDescent="0.25">
      <c r="A167" s="63" t="s">
        <v>180</v>
      </c>
      <c r="B167" s="63" t="s">
        <v>316</v>
      </c>
      <c r="C167" s="63" t="s">
        <v>180</v>
      </c>
      <c r="D167" s="63" t="s">
        <v>180</v>
      </c>
      <c r="E167" s="69">
        <v>4661321</v>
      </c>
      <c r="F167" s="69" t="s">
        <v>272</v>
      </c>
      <c r="G167" s="69" t="s">
        <v>272</v>
      </c>
    </row>
    <row r="168" spans="1:7" x14ac:dyDescent="0.25">
      <c r="A168" s="63" t="s">
        <v>180</v>
      </c>
      <c r="B168" s="63" t="s">
        <v>316</v>
      </c>
      <c r="C168" s="63" t="s">
        <v>180</v>
      </c>
      <c r="D168" s="63" t="s">
        <v>180</v>
      </c>
      <c r="E168" s="68">
        <v>4661322</v>
      </c>
      <c r="F168" s="68" t="s">
        <v>273</v>
      </c>
      <c r="G168" s="68" t="s">
        <v>273</v>
      </c>
    </row>
    <row r="169" spans="1:7" x14ac:dyDescent="0.25">
      <c r="A169" s="63" t="s">
        <v>180</v>
      </c>
      <c r="B169" s="63" t="s">
        <v>316</v>
      </c>
      <c r="C169" s="63" t="s">
        <v>180</v>
      </c>
      <c r="D169" s="63" t="s">
        <v>180</v>
      </c>
      <c r="E169" s="69">
        <v>4661323</v>
      </c>
      <c r="F169" s="69" t="s">
        <v>274</v>
      </c>
      <c r="G169" s="69" t="s">
        <v>274</v>
      </c>
    </row>
    <row r="170" spans="1:7" x14ac:dyDescent="0.25">
      <c r="A170" s="63" t="s">
        <v>180</v>
      </c>
      <c r="B170" s="63" t="s">
        <v>316</v>
      </c>
      <c r="C170" s="63" t="s">
        <v>180</v>
      </c>
      <c r="D170" s="63" t="s">
        <v>180</v>
      </c>
      <c r="E170" s="68">
        <v>4661324</v>
      </c>
      <c r="F170" s="68" t="s">
        <v>275</v>
      </c>
      <c r="G170" s="68" t="s">
        <v>275</v>
      </c>
    </row>
    <row r="171" spans="1:7" x14ac:dyDescent="0.25">
      <c r="A171" s="63" t="s">
        <v>180</v>
      </c>
      <c r="B171" s="63" t="s">
        <v>316</v>
      </c>
      <c r="C171" s="63" t="s">
        <v>180</v>
      </c>
      <c r="D171" s="63" t="s">
        <v>180</v>
      </c>
      <c r="E171" s="69">
        <v>4661325</v>
      </c>
      <c r="F171" s="69" t="s">
        <v>276</v>
      </c>
      <c r="G171" s="69" t="s">
        <v>276</v>
      </c>
    </row>
    <row r="172" spans="1:7" x14ac:dyDescent="0.25">
      <c r="A172" s="63" t="s">
        <v>180</v>
      </c>
      <c r="B172" s="63" t="s">
        <v>316</v>
      </c>
      <c r="C172" s="63" t="s">
        <v>180</v>
      </c>
      <c r="D172" s="63" t="s">
        <v>180</v>
      </c>
      <c r="E172" s="68">
        <v>4661326</v>
      </c>
      <c r="F172" s="68" t="s">
        <v>277</v>
      </c>
      <c r="G172" s="68" t="s">
        <v>277</v>
      </c>
    </row>
    <row r="173" spans="1:7" x14ac:dyDescent="0.25">
      <c r="A173" s="63" t="s">
        <v>180</v>
      </c>
      <c r="B173" s="63" t="s">
        <v>316</v>
      </c>
      <c r="C173" s="63" t="s">
        <v>180</v>
      </c>
      <c r="D173" s="63" t="s">
        <v>180</v>
      </c>
      <c r="E173" s="69">
        <v>4661327</v>
      </c>
      <c r="F173" s="69" t="s">
        <v>278</v>
      </c>
      <c r="G173" s="69" t="s">
        <v>278</v>
      </c>
    </row>
    <row r="174" spans="1:7" x14ac:dyDescent="0.25">
      <c r="A174" s="63" t="s">
        <v>180</v>
      </c>
      <c r="B174" s="63" t="s">
        <v>316</v>
      </c>
      <c r="C174" s="63" t="s">
        <v>180</v>
      </c>
      <c r="D174" s="63" t="s">
        <v>180</v>
      </c>
      <c r="E174" s="68">
        <v>4661328</v>
      </c>
      <c r="F174" s="68" t="s">
        <v>279</v>
      </c>
      <c r="G174" s="68" t="s">
        <v>279</v>
      </c>
    </row>
    <row r="175" spans="1:7" x14ac:dyDescent="0.25">
      <c r="A175" s="63" t="s">
        <v>180</v>
      </c>
      <c r="B175" s="63" t="s">
        <v>316</v>
      </c>
      <c r="C175" s="63" t="s">
        <v>180</v>
      </c>
      <c r="D175" s="63" t="s">
        <v>180</v>
      </c>
      <c r="E175" s="69">
        <v>4661329</v>
      </c>
      <c r="F175" s="69" t="s">
        <v>280</v>
      </c>
      <c r="G175" s="69" t="s">
        <v>280</v>
      </c>
    </row>
    <row r="176" spans="1:7" x14ac:dyDescent="0.25">
      <c r="A176" s="63" t="s">
        <v>180</v>
      </c>
      <c r="B176" s="63" t="s">
        <v>316</v>
      </c>
      <c r="C176" s="63" t="s">
        <v>180</v>
      </c>
      <c r="D176" s="63" t="s">
        <v>180</v>
      </c>
      <c r="E176" s="68">
        <v>4661330</v>
      </c>
      <c r="F176" s="68" t="s">
        <v>281</v>
      </c>
      <c r="G176" s="68" t="s">
        <v>281</v>
      </c>
    </row>
    <row r="177" spans="1:7" x14ac:dyDescent="0.25">
      <c r="A177" s="63" t="s">
        <v>180</v>
      </c>
      <c r="B177" s="63" t="s">
        <v>316</v>
      </c>
      <c r="C177" s="63" t="s">
        <v>180</v>
      </c>
      <c r="D177" s="63" t="s">
        <v>180</v>
      </c>
      <c r="E177" s="69">
        <v>4661331</v>
      </c>
      <c r="F177" s="69" t="s">
        <v>282</v>
      </c>
      <c r="G177" s="69" t="s">
        <v>282</v>
      </c>
    </row>
    <row r="178" spans="1:7" x14ac:dyDescent="0.25">
      <c r="A178" s="63" t="s">
        <v>180</v>
      </c>
      <c r="B178" s="63" t="s">
        <v>316</v>
      </c>
      <c r="C178" s="63" t="s">
        <v>180</v>
      </c>
      <c r="D178" s="63" t="s">
        <v>180</v>
      </c>
      <c r="E178" s="68">
        <v>4661332</v>
      </c>
      <c r="F178" s="68" t="s">
        <v>283</v>
      </c>
      <c r="G178" s="68" t="s">
        <v>283</v>
      </c>
    </row>
    <row r="179" spans="1:7" x14ac:dyDescent="0.25">
      <c r="A179" s="63" t="s">
        <v>180</v>
      </c>
      <c r="B179" s="63" t="s">
        <v>316</v>
      </c>
      <c r="C179" s="63" t="s">
        <v>180</v>
      </c>
      <c r="D179" s="63" t="s">
        <v>180</v>
      </c>
      <c r="E179" s="69">
        <v>4661333</v>
      </c>
      <c r="F179" s="69" t="s">
        <v>284</v>
      </c>
      <c r="G179" s="69" t="s">
        <v>284</v>
      </c>
    </row>
    <row r="180" spans="1:7" x14ac:dyDescent="0.25">
      <c r="A180" s="63" t="s">
        <v>180</v>
      </c>
      <c r="B180" s="63" t="s">
        <v>316</v>
      </c>
      <c r="C180" s="63" t="s">
        <v>180</v>
      </c>
      <c r="D180" s="63" t="s">
        <v>180</v>
      </c>
      <c r="E180" s="68">
        <v>4661334</v>
      </c>
      <c r="F180" s="68" t="s">
        <v>285</v>
      </c>
      <c r="G180" s="68" t="s">
        <v>285</v>
      </c>
    </row>
    <row r="181" spans="1:7" x14ac:dyDescent="0.25">
      <c r="A181" s="63" t="s">
        <v>180</v>
      </c>
      <c r="B181" s="63" t="s">
        <v>316</v>
      </c>
      <c r="C181" s="63" t="s">
        <v>180</v>
      </c>
      <c r="D181" s="63" t="s">
        <v>180</v>
      </c>
      <c r="E181" s="69">
        <v>4661335</v>
      </c>
      <c r="F181" s="69" t="s">
        <v>286</v>
      </c>
      <c r="G181" s="69" t="s">
        <v>286</v>
      </c>
    </row>
    <row r="182" spans="1:7" x14ac:dyDescent="0.25">
      <c r="A182" s="63" t="s">
        <v>180</v>
      </c>
      <c r="B182" s="63" t="s">
        <v>316</v>
      </c>
      <c r="C182" s="63" t="s">
        <v>180</v>
      </c>
      <c r="D182" s="63" t="s">
        <v>180</v>
      </c>
      <c r="E182" s="68">
        <v>4661336</v>
      </c>
      <c r="F182" s="68" t="s">
        <v>287</v>
      </c>
      <c r="G182" s="68" t="s">
        <v>287</v>
      </c>
    </row>
    <row r="183" spans="1:7" x14ac:dyDescent="0.25">
      <c r="A183" s="63" t="s">
        <v>180</v>
      </c>
      <c r="B183" s="63" t="s">
        <v>316</v>
      </c>
      <c r="C183" s="63" t="s">
        <v>180</v>
      </c>
      <c r="D183" s="63" t="s">
        <v>180</v>
      </c>
      <c r="E183" s="69">
        <v>4661337</v>
      </c>
      <c r="F183" s="69" t="s">
        <v>288</v>
      </c>
      <c r="G183" s="69" t="s">
        <v>288</v>
      </c>
    </row>
    <row r="184" spans="1:7" x14ac:dyDescent="0.25">
      <c r="A184" s="63" t="s">
        <v>180</v>
      </c>
      <c r="B184" s="63" t="s">
        <v>316</v>
      </c>
      <c r="C184" s="63" t="s">
        <v>180</v>
      </c>
      <c r="D184" s="63" t="s">
        <v>180</v>
      </c>
      <c r="E184" s="68">
        <v>4661338</v>
      </c>
      <c r="F184" s="68" t="s">
        <v>289</v>
      </c>
      <c r="G184" s="68" t="s">
        <v>289</v>
      </c>
    </row>
    <row r="185" spans="1:7" x14ac:dyDescent="0.25">
      <c r="A185" s="63" t="s">
        <v>180</v>
      </c>
      <c r="B185" s="63" t="s">
        <v>316</v>
      </c>
      <c r="C185" s="63" t="s">
        <v>180</v>
      </c>
      <c r="D185" s="63" t="s">
        <v>180</v>
      </c>
      <c r="E185" s="69">
        <v>4661339</v>
      </c>
      <c r="F185" s="69" t="s">
        <v>290</v>
      </c>
      <c r="G185" s="69" t="s">
        <v>290</v>
      </c>
    </row>
    <row r="186" spans="1:7" x14ac:dyDescent="0.25">
      <c r="A186" s="63" t="s">
        <v>180</v>
      </c>
      <c r="B186" s="63" t="s">
        <v>316</v>
      </c>
      <c r="C186" s="63" t="s">
        <v>180</v>
      </c>
      <c r="D186" s="63" t="s">
        <v>180</v>
      </c>
      <c r="E186" s="68">
        <v>4661340</v>
      </c>
      <c r="F186" s="68" t="s">
        <v>291</v>
      </c>
      <c r="G186" s="68" t="s">
        <v>291</v>
      </c>
    </row>
    <row r="187" spans="1:7" x14ac:dyDescent="0.25">
      <c r="A187" s="63" t="s">
        <v>180</v>
      </c>
      <c r="B187" s="63" t="s">
        <v>316</v>
      </c>
      <c r="C187" s="63" t="s">
        <v>180</v>
      </c>
      <c r="D187" s="63" t="s">
        <v>180</v>
      </c>
      <c r="E187" s="69">
        <v>4661341</v>
      </c>
      <c r="F187" s="69" t="s">
        <v>292</v>
      </c>
      <c r="G187" s="69" t="s">
        <v>292</v>
      </c>
    </row>
    <row r="188" spans="1:7" x14ac:dyDescent="0.25">
      <c r="A188" s="63" t="s">
        <v>180</v>
      </c>
      <c r="B188" s="63" t="s">
        <v>316</v>
      </c>
      <c r="C188" s="63" t="s">
        <v>180</v>
      </c>
      <c r="D188" s="63" t="s">
        <v>180</v>
      </c>
      <c r="E188" s="68">
        <v>4661342</v>
      </c>
      <c r="F188" s="68" t="s">
        <v>293</v>
      </c>
      <c r="G188" s="68" t="s">
        <v>293</v>
      </c>
    </row>
    <row r="189" spans="1:7" x14ac:dyDescent="0.25">
      <c r="A189" s="63" t="s">
        <v>180</v>
      </c>
      <c r="B189" s="63" t="s">
        <v>316</v>
      </c>
      <c r="C189" s="63" t="s">
        <v>180</v>
      </c>
      <c r="D189" s="63" t="s">
        <v>180</v>
      </c>
      <c r="E189" s="69">
        <v>4661343</v>
      </c>
      <c r="F189" s="69" t="s">
        <v>294</v>
      </c>
      <c r="G189" s="69" t="s">
        <v>294</v>
      </c>
    </row>
    <row r="190" spans="1:7" x14ac:dyDescent="0.25">
      <c r="A190" s="63" t="s">
        <v>180</v>
      </c>
      <c r="B190" s="63" t="s">
        <v>316</v>
      </c>
      <c r="C190" s="63" t="s">
        <v>180</v>
      </c>
      <c r="D190" s="63" t="s">
        <v>180</v>
      </c>
      <c r="E190" s="68">
        <v>4661344</v>
      </c>
      <c r="F190" s="68" t="s">
        <v>295</v>
      </c>
      <c r="G190" s="68" t="s">
        <v>295</v>
      </c>
    </row>
    <row r="191" spans="1:7" x14ac:dyDescent="0.25">
      <c r="A191" s="63" t="s">
        <v>180</v>
      </c>
      <c r="B191" s="63" t="s">
        <v>316</v>
      </c>
      <c r="C191" s="63" t="s">
        <v>180</v>
      </c>
      <c r="D191" s="63" t="s">
        <v>180</v>
      </c>
      <c r="E191" s="69">
        <v>4661345</v>
      </c>
      <c r="F191" s="69" t="s">
        <v>296</v>
      </c>
      <c r="G191" s="69" t="s">
        <v>296</v>
      </c>
    </row>
    <row r="192" spans="1:7" x14ac:dyDescent="0.25">
      <c r="A192" s="63" t="s">
        <v>180</v>
      </c>
      <c r="B192" s="63" t="s">
        <v>316</v>
      </c>
      <c r="C192" s="63" t="s">
        <v>180</v>
      </c>
      <c r="D192" s="63" t="s">
        <v>180</v>
      </c>
      <c r="E192" s="68">
        <v>4661346</v>
      </c>
      <c r="F192" s="68" t="s">
        <v>297</v>
      </c>
      <c r="G192" s="68" t="s">
        <v>297</v>
      </c>
    </row>
    <row r="193" spans="1:7" x14ac:dyDescent="0.25">
      <c r="A193" s="63" t="s">
        <v>180</v>
      </c>
      <c r="B193" s="63" t="s">
        <v>316</v>
      </c>
      <c r="C193" s="63" t="s">
        <v>180</v>
      </c>
      <c r="D193" s="63" t="s">
        <v>180</v>
      </c>
      <c r="E193" s="69">
        <v>4661347</v>
      </c>
      <c r="F193" s="69" t="s">
        <v>298</v>
      </c>
      <c r="G193" s="69" t="s">
        <v>298</v>
      </c>
    </row>
    <row r="194" spans="1:7" x14ac:dyDescent="0.25">
      <c r="A194" s="63" t="s">
        <v>180</v>
      </c>
      <c r="B194" s="63" t="s">
        <v>316</v>
      </c>
      <c r="C194" s="63" t="s">
        <v>180</v>
      </c>
      <c r="D194" s="63" t="s">
        <v>180</v>
      </c>
      <c r="E194" s="68">
        <v>4661348</v>
      </c>
      <c r="F194" s="68" t="s">
        <v>299</v>
      </c>
      <c r="G194" s="68" t="s">
        <v>299</v>
      </c>
    </row>
    <row r="195" spans="1:7" x14ac:dyDescent="0.25">
      <c r="A195" s="63" t="s">
        <v>180</v>
      </c>
      <c r="B195" s="63" t="s">
        <v>316</v>
      </c>
      <c r="C195" s="63" t="s">
        <v>180</v>
      </c>
      <c r="D195" s="63" t="s">
        <v>180</v>
      </c>
      <c r="E195" s="69">
        <v>4661349</v>
      </c>
      <c r="F195" s="69" t="s">
        <v>300</v>
      </c>
      <c r="G195" s="69" t="s">
        <v>300</v>
      </c>
    </row>
    <row r="196" spans="1:7" x14ac:dyDescent="0.25">
      <c r="A196" s="63" t="s">
        <v>180</v>
      </c>
      <c r="B196" s="63" t="s">
        <v>316</v>
      </c>
      <c r="C196" s="63" t="s">
        <v>180</v>
      </c>
      <c r="D196" s="63" t="s">
        <v>180</v>
      </c>
      <c r="E196" s="68">
        <v>4661350</v>
      </c>
      <c r="F196" s="68" t="s">
        <v>301</v>
      </c>
      <c r="G196" s="68" t="s">
        <v>301</v>
      </c>
    </row>
    <row r="197" spans="1:7" x14ac:dyDescent="0.25">
      <c r="A197" s="63" t="s">
        <v>180</v>
      </c>
      <c r="B197" s="63" t="s">
        <v>316</v>
      </c>
      <c r="C197" s="63" t="s">
        <v>180</v>
      </c>
      <c r="D197" s="63" t="s">
        <v>180</v>
      </c>
      <c r="E197" s="69">
        <v>4661351</v>
      </c>
      <c r="F197" s="69" t="s">
        <v>302</v>
      </c>
      <c r="G197" s="69" t="s">
        <v>302</v>
      </c>
    </row>
    <row r="198" spans="1:7" x14ac:dyDescent="0.25">
      <c r="A198" s="63" t="s">
        <v>180</v>
      </c>
      <c r="B198" s="63" t="s">
        <v>316</v>
      </c>
      <c r="C198" s="63" t="s">
        <v>180</v>
      </c>
      <c r="D198" s="63" t="s">
        <v>180</v>
      </c>
      <c r="E198" s="68">
        <v>4661352</v>
      </c>
      <c r="F198" s="68" t="s">
        <v>303</v>
      </c>
      <c r="G198" s="68" t="s">
        <v>303</v>
      </c>
    </row>
    <row r="199" spans="1:7" x14ac:dyDescent="0.25">
      <c r="A199" s="63" t="s">
        <v>180</v>
      </c>
      <c r="B199" s="63" t="s">
        <v>316</v>
      </c>
      <c r="C199" s="63" t="s">
        <v>180</v>
      </c>
      <c r="D199" s="63" t="s">
        <v>180</v>
      </c>
      <c r="E199" s="69">
        <v>4661353</v>
      </c>
      <c r="F199" s="69" t="s">
        <v>304</v>
      </c>
      <c r="G199" s="69" t="s">
        <v>304</v>
      </c>
    </row>
    <row r="200" spans="1:7" x14ac:dyDescent="0.25">
      <c r="A200" s="63" t="s">
        <v>180</v>
      </c>
      <c r="B200" s="63" t="s">
        <v>316</v>
      </c>
      <c r="C200" s="63" t="s">
        <v>180</v>
      </c>
      <c r="D200" s="63" t="s">
        <v>180</v>
      </c>
      <c r="E200" s="68">
        <v>4661354</v>
      </c>
      <c r="F200" s="68" t="s">
        <v>305</v>
      </c>
      <c r="G200" s="68" t="s">
        <v>305</v>
      </c>
    </row>
    <row r="201" spans="1:7" x14ac:dyDescent="0.25">
      <c r="A201" s="63" t="s">
        <v>180</v>
      </c>
      <c r="B201" s="63" t="s">
        <v>316</v>
      </c>
      <c r="C201" s="63" t="s">
        <v>180</v>
      </c>
      <c r="D201" s="63" t="s">
        <v>180</v>
      </c>
      <c r="E201" s="69">
        <v>4661355</v>
      </c>
      <c r="F201" s="69" t="s">
        <v>306</v>
      </c>
      <c r="G201" s="69" t="s">
        <v>306</v>
      </c>
    </row>
    <row r="202" spans="1:7" x14ac:dyDescent="0.25">
      <c r="A202" s="63" t="s">
        <v>180</v>
      </c>
      <c r="B202" s="63" t="s">
        <v>316</v>
      </c>
      <c r="C202" s="63" t="s">
        <v>180</v>
      </c>
      <c r="D202" s="63" t="s">
        <v>180</v>
      </c>
      <c r="E202" s="68">
        <v>4661356</v>
      </c>
      <c r="F202" s="68" t="s">
        <v>307</v>
      </c>
      <c r="G202" s="68" t="s">
        <v>307</v>
      </c>
    </row>
    <row r="203" spans="1:7" x14ac:dyDescent="0.25">
      <c r="A203" s="63" t="s">
        <v>180</v>
      </c>
      <c r="B203" s="63" t="s">
        <v>316</v>
      </c>
      <c r="C203" s="63" t="s">
        <v>180</v>
      </c>
      <c r="D203" s="63" t="s">
        <v>180</v>
      </c>
      <c r="E203" s="69">
        <v>4661357</v>
      </c>
      <c r="F203" s="69" t="s">
        <v>308</v>
      </c>
      <c r="G203" s="69" t="s">
        <v>308</v>
      </c>
    </row>
    <row r="204" spans="1:7" x14ac:dyDescent="0.25">
      <c r="A204" s="63" t="s">
        <v>180</v>
      </c>
      <c r="B204" s="63" t="s">
        <v>316</v>
      </c>
      <c r="C204" s="63" t="s">
        <v>180</v>
      </c>
      <c r="D204" s="63" t="s">
        <v>180</v>
      </c>
      <c r="E204" s="68">
        <v>4661358</v>
      </c>
      <c r="F204" s="68" t="s">
        <v>309</v>
      </c>
      <c r="G204" s="68" t="s">
        <v>309</v>
      </c>
    </row>
    <row r="205" spans="1:7" x14ac:dyDescent="0.25">
      <c r="A205" s="63" t="s">
        <v>180</v>
      </c>
      <c r="B205" s="63" t="s">
        <v>316</v>
      </c>
      <c r="C205" s="63" t="s">
        <v>180</v>
      </c>
      <c r="D205" s="63" t="s">
        <v>180</v>
      </c>
      <c r="E205" s="69">
        <v>4661359</v>
      </c>
      <c r="F205" s="69" t="s">
        <v>310</v>
      </c>
      <c r="G205" s="69" t="s">
        <v>310</v>
      </c>
    </row>
    <row r="206" spans="1:7" x14ac:dyDescent="0.25">
      <c r="A206" s="63" t="s">
        <v>180</v>
      </c>
      <c r="B206" s="63" t="s">
        <v>316</v>
      </c>
      <c r="C206" s="63" t="s">
        <v>180</v>
      </c>
      <c r="D206" s="63" t="s">
        <v>180</v>
      </c>
      <c r="E206" s="68">
        <v>4661360</v>
      </c>
      <c r="F206" s="68" t="s">
        <v>311</v>
      </c>
      <c r="G206" s="68" t="s">
        <v>311</v>
      </c>
    </row>
    <row r="207" spans="1:7" x14ac:dyDescent="0.25">
      <c r="A207" s="63" t="s">
        <v>180</v>
      </c>
      <c r="B207" s="63" t="s">
        <v>316</v>
      </c>
      <c r="C207" s="63" t="s">
        <v>180</v>
      </c>
      <c r="D207" s="63" t="s">
        <v>180</v>
      </c>
      <c r="E207" s="69">
        <v>4661361</v>
      </c>
      <c r="F207" s="69" t="s">
        <v>312</v>
      </c>
      <c r="G207" s="69" t="s">
        <v>312</v>
      </c>
    </row>
    <row r="208" spans="1:7" x14ac:dyDescent="0.25">
      <c r="A208" s="63" t="s">
        <v>180</v>
      </c>
      <c r="B208" s="63" t="s">
        <v>316</v>
      </c>
      <c r="C208" s="63" t="s">
        <v>180</v>
      </c>
      <c r="D208" s="63" t="s">
        <v>180</v>
      </c>
      <c r="E208" s="68">
        <v>4661362</v>
      </c>
      <c r="F208" s="68" t="s">
        <v>313</v>
      </c>
      <c r="G208" s="68" t="s">
        <v>313</v>
      </c>
    </row>
    <row r="209" spans="1:7" x14ac:dyDescent="0.25">
      <c r="A209" s="63" t="s">
        <v>180</v>
      </c>
      <c r="B209" s="63" t="s">
        <v>316</v>
      </c>
      <c r="C209" s="63" t="s">
        <v>180</v>
      </c>
      <c r="D209" s="63" t="s">
        <v>180</v>
      </c>
      <c r="E209" s="69">
        <v>4661363</v>
      </c>
      <c r="F209" s="69" t="s">
        <v>314</v>
      </c>
      <c r="G209" s="69" t="s">
        <v>314</v>
      </c>
    </row>
    <row r="210" spans="1:7" x14ac:dyDescent="0.25">
      <c r="A210" s="63" t="s">
        <v>180</v>
      </c>
      <c r="B210" s="63" t="s">
        <v>316</v>
      </c>
      <c r="C210" s="63" t="s">
        <v>180</v>
      </c>
      <c r="D210" s="63" t="s">
        <v>180</v>
      </c>
      <c r="E210" s="68">
        <v>4661364</v>
      </c>
      <c r="F210" s="68" t="s">
        <v>315</v>
      </c>
      <c r="G210" s="68" t="s">
        <v>315</v>
      </c>
    </row>
    <row r="211" spans="1:7" x14ac:dyDescent="0.25">
      <c r="A211" s="63" t="s">
        <v>180</v>
      </c>
      <c r="B211" s="63" t="s">
        <v>317</v>
      </c>
      <c r="C211" s="63" t="s">
        <v>180</v>
      </c>
      <c r="D211" s="63" t="s">
        <v>180</v>
      </c>
      <c r="E211" s="68">
        <v>4661192</v>
      </c>
      <c r="F211" s="68" t="s">
        <v>318</v>
      </c>
      <c r="G211" s="68" t="s">
        <v>318</v>
      </c>
    </row>
    <row r="212" spans="1:7" x14ac:dyDescent="0.25">
      <c r="A212" s="63" t="s">
        <v>180</v>
      </c>
      <c r="B212" s="63" t="s">
        <v>317</v>
      </c>
      <c r="C212" s="63" t="s">
        <v>180</v>
      </c>
      <c r="D212" s="63" t="s">
        <v>180</v>
      </c>
      <c r="E212" s="69">
        <v>4661193</v>
      </c>
      <c r="F212" s="69" t="s">
        <v>319</v>
      </c>
      <c r="G212" s="69" t="s">
        <v>319</v>
      </c>
    </row>
    <row r="213" spans="1:7" x14ac:dyDescent="0.25">
      <c r="A213" s="63" t="s">
        <v>180</v>
      </c>
      <c r="B213" s="63" t="s">
        <v>317</v>
      </c>
      <c r="C213" s="63" t="s">
        <v>180</v>
      </c>
      <c r="D213" s="63" t="s">
        <v>180</v>
      </c>
      <c r="E213" s="68">
        <v>4661194</v>
      </c>
      <c r="F213" s="68" t="s">
        <v>320</v>
      </c>
      <c r="G213" s="68" t="s">
        <v>320</v>
      </c>
    </row>
    <row r="214" spans="1:7" x14ac:dyDescent="0.25">
      <c r="A214" s="63" t="s">
        <v>180</v>
      </c>
      <c r="B214" s="63" t="s">
        <v>317</v>
      </c>
      <c r="C214" s="63" t="s">
        <v>180</v>
      </c>
      <c r="D214" s="63" t="s">
        <v>180</v>
      </c>
      <c r="E214" s="69">
        <v>4661195</v>
      </c>
      <c r="F214" s="69" t="s">
        <v>321</v>
      </c>
      <c r="G214" s="69" t="s">
        <v>321</v>
      </c>
    </row>
    <row r="215" spans="1:7" x14ac:dyDescent="0.25">
      <c r="A215" s="63" t="s">
        <v>180</v>
      </c>
      <c r="B215" s="63" t="s">
        <v>317</v>
      </c>
      <c r="C215" s="63" t="s">
        <v>180</v>
      </c>
      <c r="D215" s="63" t="s">
        <v>180</v>
      </c>
      <c r="E215" s="68">
        <v>4661196</v>
      </c>
      <c r="F215" s="68" t="s">
        <v>322</v>
      </c>
      <c r="G215" s="68" t="s">
        <v>322</v>
      </c>
    </row>
    <row r="216" spans="1:7" x14ac:dyDescent="0.25">
      <c r="A216" s="63" t="s">
        <v>180</v>
      </c>
      <c r="B216" s="63" t="s">
        <v>317</v>
      </c>
      <c r="C216" s="63" t="s">
        <v>180</v>
      </c>
      <c r="D216" s="63" t="s">
        <v>180</v>
      </c>
      <c r="E216" s="69">
        <v>4661197</v>
      </c>
      <c r="F216" s="69" t="s">
        <v>323</v>
      </c>
      <c r="G216" s="69" t="s">
        <v>323</v>
      </c>
    </row>
    <row r="217" spans="1:7" x14ac:dyDescent="0.25">
      <c r="A217" s="63" t="s">
        <v>180</v>
      </c>
      <c r="B217" s="63" t="s">
        <v>317</v>
      </c>
      <c r="C217" s="63" t="s">
        <v>180</v>
      </c>
      <c r="D217" s="63" t="s">
        <v>180</v>
      </c>
      <c r="E217" s="68">
        <v>4661198</v>
      </c>
      <c r="F217" s="68" t="s">
        <v>324</v>
      </c>
      <c r="G217" s="68" t="s">
        <v>324</v>
      </c>
    </row>
    <row r="218" spans="1:7" x14ac:dyDescent="0.25">
      <c r="A218" s="63" t="s">
        <v>180</v>
      </c>
      <c r="B218" s="63" t="s">
        <v>317</v>
      </c>
      <c r="C218" s="63" t="s">
        <v>180</v>
      </c>
      <c r="D218" s="63" t="s">
        <v>180</v>
      </c>
      <c r="E218" s="69">
        <v>4661199</v>
      </c>
      <c r="F218" s="69" t="s">
        <v>325</v>
      </c>
      <c r="G218" s="69" t="s">
        <v>325</v>
      </c>
    </row>
    <row r="219" spans="1:7" x14ac:dyDescent="0.25">
      <c r="A219" s="63" t="s">
        <v>180</v>
      </c>
      <c r="B219" s="63" t="s">
        <v>317</v>
      </c>
      <c r="C219" s="63" t="s">
        <v>180</v>
      </c>
      <c r="D219" s="63" t="s">
        <v>180</v>
      </c>
      <c r="E219" s="68">
        <v>4661200</v>
      </c>
      <c r="F219" s="68" t="s">
        <v>326</v>
      </c>
      <c r="G219" s="68" t="s">
        <v>326</v>
      </c>
    </row>
    <row r="220" spans="1:7" x14ac:dyDescent="0.25">
      <c r="A220" s="63" t="s">
        <v>180</v>
      </c>
      <c r="B220" s="63" t="s">
        <v>317</v>
      </c>
      <c r="C220" s="63" t="s">
        <v>180</v>
      </c>
      <c r="D220" s="63" t="s">
        <v>180</v>
      </c>
      <c r="E220" s="69">
        <v>4661201</v>
      </c>
      <c r="F220" s="69" t="s">
        <v>327</v>
      </c>
      <c r="G220" s="69" t="s">
        <v>327</v>
      </c>
    </row>
    <row r="221" spans="1:7" x14ac:dyDescent="0.25">
      <c r="A221" s="63" t="s">
        <v>180</v>
      </c>
      <c r="B221" s="63" t="s">
        <v>317</v>
      </c>
      <c r="C221" s="63" t="s">
        <v>180</v>
      </c>
      <c r="D221" s="63" t="s">
        <v>180</v>
      </c>
      <c r="E221" s="68">
        <v>4661202</v>
      </c>
      <c r="F221" s="68" t="s">
        <v>328</v>
      </c>
      <c r="G221" s="68" t="s">
        <v>328</v>
      </c>
    </row>
    <row r="222" spans="1:7" x14ac:dyDescent="0.25">
      <c r="A222" s="63" t="s">
        <v>180</v>
      </c>
      <c r="B222" s="63" t="s">
        <v>317</v>
      </c>
      <c r="C222" s="63" t="s">
        <v>180</v>
      </c>
      <c r="D222" s="63" t="s">
        <v>180</v>
      </c>
      <c r="E222" s="69">
        <v>4661203</v>
      </c>
      <c r="F222" s="69" t="s">
        <v>329</v>
      </c>
      <c r="G222" s="69" t="s">
        <v>329</v>
      </c>
    </row>
    <row r="223" spans="1:7" x14ac:dyDescent="0.25">
      <c r="A223" s="63" t="s">
        <v>180</v>
      </c>
      <c r="B223" s="63" t="s">
        <v>317</v>
      </c>
      <c r="C223" s="63" t="s">
        <v>180</v>
      </c>
      <c r="D223" s="63" t="s">
        <v>180</v>
      </c>
      <c r="E223" s="68">
        <v>4661204</v>
      </c>
      <c r="F223" s="68" t="s">
        <v>330</v>
      </c>
      <c r="G223" s="68" t="s">
        <v>330</v>
      </c>
    </row>
    <row r="224" spans="1:7" x14ac:dyDescent="0.25">
      <c r="A224" s="63" t="s">
        <v>180</v>
      </c>
      <c r="B224" s="63" t="s">
        <v>317</v>
      </c>
      <c r="C224" s="63" t="s">
        <v>180</v>
      </c>
      <c r="D224" s="63" t="s">
        <v>180</v>
      </c>
      <c r="E224" s="69">
        <v>4661205</v>
      </c>
      <c r="F224" s="69" t="s">
        <v>331</v>
      </c>
      <c r="G224" s="69" t="s">
        <v>331</v>
      </c>
    </row>
    <row r="225" spans="1:7" x14ac:dyDescent="0.25">
      <c r="A225" s="63" t="s">
        <v>180</v>
      </c>
      <c r="B225" s="63" t="s">
        <v>317</v>
      </c>
      <c r="C225" s="63" t="s">
        <v>180</v>
      </c>
      <c r="D225" s="63" t="s">
        <v>180</v>
      </c>
      <c r="E225" s="68">
        <v>4661206</v>
      </c>
      <c r="F225" s="68" t="s">
        <v>332</v>
      </c>
      <c r="G225" s="68" t="s">
        <v>332</v>
      </c>
    </row>
    <row r="226" spans="1:7" x14ac:dyDescent="0.25">
      <c r="A226" s="63" t="s">
        <v>180</v>
      </c>
      <c r="B226" s="63" t="s">
        <v>317</v>
      </c>
      <c r="C226" s="63" t="s">
        <v>180</v>
      </c>
      <c r="D226" s="63" t="s">
        <v>180</v>
      </c>
      <c r="E226" s="69">
        <v>4661207</v>
      </c>
      <c r="F226" s="69" t="s">
        <v>333</v>
      </c>
      <c r="G226" s="69" t="s">
        <v>333</v>
      </c>
    </row>
    <row r="227" spans="1:7" x14ac:dyDescent="0.25">
      <c r="A227" s="63" t="s">
        <v>180</v>
      </c>
      <c r="B227" s="63" t="s">
        <v>317</v>
      </c>
      <c r="C227" s="63" t="s">
        <v>180</v>
      </c>
      <c r="D227" s="63" t="s">
        <v>180</v>
      </c>
      <c r="E227" s="68">
        <v>4661208</v>
      </c>
      <c r="F227" s="68" t="s">
        <v>334</v>
      </c>
      <c r="G227" s="68" t="s">
        <v>334</v>
      </c>
    </row>
    <row r="228" spans="1:7" x14ac:dyDescent="0.25">
      <c r="A228" s="63" t="s">
        <v>180</v>
      </c>
      <c r="B228" s="63" t="s">
        <v>317</v>
      </c>
      <c r="C228" s="63" t="s">
        <v>180</v>
      </c>
      <c r="D228" s="63" t="s">
        <v>180</v>
      </c>
      <c r="E228" s="69">
        <v>4661209</v>
      </c>
      <c r="F228" s="69" t="s">
        <v>335</v>
      </c>
      <c r="G228" s="69" t="s">
        <v>335</v>
      </c>
    </row>
    <row r="229" spans="1:7" x14ac:dyDescent="0.25">
      <c r="A229" s="63" t="s">
        <v>180</v>
      </c>
      <c r="B229" s="63" t="s">
        <v>317</v>
      </c>
      <c r="C229" s="63" t="s">
        <v>180</v>
      </c>
      <c r="D229" s="63" t="s">
        <v>180</v>
      </c>
      <c r="E229" s="68">
        <v>4661210</v>
      </c>
      <c r="F229" s="68" t="s">
        <v>336</v>
      </c>
      <c r="G229" s="68" t="s">
        <v>336</v>
      </c>
    </row>
    <row r="230" spans="1:7" x14ac:dyDescent="0.25">
      <c r="A230" s="63" t="s">
        <v>180</v>
      </c>
      <c r="B230" s="63" t="s">
        <v>317</v>
      </c>
      <c r="C230" s="63" t="s">
        <v>180</v>
      </c>
      <c r="D230" s="63" t="s">
        <v>180</v>
      </c>
      <c r="E230" s="69">
        <v>4661211</v>
      </c>
      <c r="F230" s="69" t="s">
        <v>337</v>
      </c>
      <c r="G230" s="69" t="s">
        <v>337</v>
      </c>
    </row>
    <row r="231" spans="1:7" x14ac:dyDescent="0.25">
      <c r="A231" s="63" t="s">
        <v>180</v>
      </c>
      <c r="B231" s="63" t="s">
        <v>317</v>
      </c>
      <c r="C231" s="63" t="s">
        <v>180</v>
      </c>
      <c r="D231" s="63" t="s">
        <v>180</v>
      </c>
      <c r="E231" s="68">
        <v>4661212</v>
      </c>
      <c r="F231" s="68" t="s">
        <v>338</v>
      </c>
      <c r="G231" s="68" t="s">
        <v>338</v>
      </c>
    </row>
    <row r="232" spans="1:7" x14ac:dyDescent="0.25">
      <c r="A232" s="63" t="s">
        <v>180</v>
      </c>
      <c r="B232" s="63" t="s">
        <v>317</v>
      </c>
      <c r="C232" s="63" t="s">
        <v>180</v>
      </c>
      <c r="D232" s="63" t="s">
        <v>180</v>
      </c>
      <c r="E232" s="69">
        <v>4661213</v>
      </c>
      <c r="F232" s="69" t="s">
        <v>339</v>
      </c>
      <c r="G232" s="69" t="s">
        <v>339</v>
      </c>
    </row>
    <row r="233" spans="1:7" x14ac:dyDescent="0.25">
      <c r="A233" s="63" t="s">
        <v>180</v>
      </c>
      <c r="B233" s="63" t="s">
        <v>317</v>
      </c>
      <c r="C233" s="63" t="s">
        <v>180</v>
      </c>
      <c r="D233" s="63" t="s">
        <v>180</v>
      </c>
      <c r="E233" s="68">
        <v>4661214</v>
      </c>
      <c r="F233" s="68" t="s">
        <v>340</v>
      </c>
      <c r="G233" s="68" t="s">
        <v>340</v>
      </c>
    </row>
    <row r="234" spans="1:7" x14ac:dyDescent="0.25">
      <c r="A234" s="63" t="s">
        <v>180</v>
      </c>
      <c r="B234" s="63" t="s">
        <v>368</v>
      </c>
      <c r="C234" s="63" t="s">
        <v>180</v>
      </c>
      <c r="D234" s="63" t="s">
        <v>180</v>
      </c>
      <c r="E234" s="68">
        <v>4661275</v>
      </c>
      <c r="F234" s="68" t="s">
        <v>341</v>
      </c>
      <c r="G234" s="68" t="s">
        <v>341</v>
      </c>
    </row>
    <row r="235" spans="1:7" x14ac:dyDescent="0.25">
      <c r="A235" s="63" t="s">
        <v>180</v>
      </c>
      <c r="B235" s="63" t="s">
        <v>368</v>
      </c>
      <c r="C235" s="63" t="s">
        <v>180</v>
      </c>
      <c r="D235" s="63" t="s">
        <v>180</v>
      </c>
      <c r="E235" s="69">
        <v>4661276</v>
      </c>
      <c r="F235" s="69" t="s">
        <v>342</v>
      </c>
      <c r="G235" s="69" t="s">
        <v>342</v>
      </c>
    </row>
    <row r="236" spans="1:7" x14ac:dyDescent="0.25">
      <c r="A236" s="63" t="s">
        <v>180</v>
      </c>
      <c r="B236" s="63" t="s">
        <v>368</v>
      </c>
      <c r="C236" s="63" t="s">
        <v>180</v>
      </c>
      <c r="D236" s="63" t="s">
        <v>180</v>
      </c>
      <c r="E236" s="68">
        <v>4661277</v>
      </c>
      <c r="F236" s="68" t="s">
        <v>343</v>
      </c>
      <c r="G236" s="68" t="s">
        <v>343</v>
      </c>
    </row>
    <row r="237" spans="1:7" x14ac:dyDescent="0.25">
      <c r="A237" s="63" t="s">
        <v>180</v>
      </c>
      <c r="B237" s="63" t="s">
        <v>368</v>
      </c>
      <c r="C237" s="63" t="s">
        <v>180</v>
      </c>
      <c r="D237" s="63" t="s">
        <v>180</v>
      </c>
      <c r="E237" s="69">
        <v>4661278</v>
      </c>
      <c r="F237" s="69" t="s">
        <v>344</v>
      </c>
      <c r="G237" s="69" t="s">
        <v>344</v>
      </c>
    </row>
    <row r="238" spans="1:7" x14ac:dyDescent="0.25">
      <c r="A238" s="63" t="s">
        <v>180</v>
      </c>
      <c r="B238" s="63" t="s">
        <v>368</v>
      </c>
      <c r="C238" s="63" t="s">
        <v>180</v>
      </c>
      <c r="D238" s="63" t="s">
        <v>180</v>
      </c>
      <c r="E238" s="68">
        <v>4661279</v>
      </c>
      <c r="F238" s="68" t="s">
        <v>345</v>
      </c>
      <c r="G238" s="68" t="s">
        <v>345</v>
      </c>
    </row>
    <row r="239" spans="1:7" x14ac:dyDescent="0.25">
      <c r="A239" s="63" t="s">
        <v>180</v>
      </c>
      <c r="B239" s="63" t="s">
        <v>368</v>
      </c>
      <c r="C239" s="63" t="s">
        <v>180</v>
      </c>
      <c r="D239" s="63" t="s">
        <v>180</v>
      </c>
      <c r="E239" s="69">
        <v>4661280</v>
      </c>
      <c r="F239" s="69" t="s">
        <v>346</v>
      </c>
      <c r="G239" s="69" t="s">
        <v>346</v>
      </c>
    </row>
    <row r="240" spans="1:7" x14ac:dyDescent="0.25">
      <c r="A240" s="63" t="s">
        <v>180</v>
      </c>
      <c r="B240" s="63" t="s">
        <v>368</v>
      </c>
      <c r="C240" s="63" t="s">
        <v>180</v>
      </c>
      <c r="D240" s="63" t="s">
        <v>180</v>
      </c>
      <c r="E240" s="68">
        <v>4661281</v>
      </c>
      <c r="F240" s="68" t="s">
        <v>347</v>
      </c>
      <c r="G240" s="68" t="s">
        <v>347</v>
      </c>
    </row>
    <row r="241" spans="1:7" x14ac:dyDescent="0.25">
      <c r="A241" s="63" t="s">
        <v>180</v>
      </c>
      <c r="B241" s="63" t="s">
        <v>368</v>
      </c>
      <c r="C241" s="63" t="s">
        <v>180</v>
      </c>
      <c r="D241" s="63" t="s">
        <v>180</v>
      </c>
      <c r="E241" s="69">
        <v>4661282</v>
      </c>
      <c r="F241" s="69" t="s">
        <v>348</v>
      </c>
      <c r="G241" s="69" t="s">
        <v>348</v>
      </c>
    </row>
    <row r="242" spans="1:7" x14ac:dyDescent="0.25">
      <c r="A242" s="63" t="s">
        <v>180</v>
      </c>
      <c r="B242" s="63" t="s">
        <v>368</v>
      </c>
      <c r="C242" s="63" t="s">
        <v>180</v>
      </c>
      <c r="D242" s="63" t="s">
        <v>180</v>
      </c>
      <c r="E242" s="68">
        <v>4661283</v>
      </c>
      <c r="F242" s="68" t="s">
        <v>349</v>
      </c>
      <c r="G242" s="68" t="s">
        <v>349</v>
      </c>
    </row>
    <row r="243" spans="1:7" x14ac:dyDescent="0.25">
      <c r="A243" s="63" t="s">
        <v>180</v>
      </c>
      <c r="B243" s="63" t="s">
        <v>368</v>
      </c>
      <c r="C243" s="63" t="s">
        <v>180</v>
      </c>
      <c r="D243" s="63" t="s">
        <v>180</v>
      </c>
      <c r="E243" s="69">
        <v>4661284</v>
      </c>
      <c r="F243" s="69" t="s">
        <v>350</v>
      </c>
      <c r="G243" s="69" t="s">
        <v>350</v>
      </c>
    </row>
    <row r="244" spans="1:7" x14ac:dyDescent="0.25">
      <c r="A244" s="63" t="s">
        <v>180</v>
      </c>
      <c r="B244" s="63" t="s">
        <v>368</v>
      </c>
      <c r="C244" s="63" t="s">
        <v>180</v>
      </c>
      <c r="D244" s="63" t="s">
        <v>180</v>
      </c>
      <c r="E244" s="68">
        <v>4661285</v>
      </c>
      <c r="F244" s="68" t="s">
        <v>351</v>
      </c>
      <c r="G244" s="68" t="s">
        <v>351</v>
      </c>
    </row>
    <row r="245" spans="1:7" x14ac:dyDescent="0.25">
      <c r="A245" s="63" t="s">
        <v>180</v>
      </c>
      <c r="B245" s="63" t="s">
        <v>368</v>
      </c>
      <c r="C245" s="63" t="s">
        <v>180</v>
      </c>
      <c r="D245" s="63" t="s">
        <v>180</v>
      </c>
      <c r="E245" s="69">
        <v>4661286</v>
      </c>
      <c r="F245" s="69" t="s">
        <v>352</v>
      </c>
      <c r="G245" s="69" t="s">
        <v>352</v>
      </c>
    </row>
    <row r="246" spans="1:7" x14ac:dyDescent="0.25">
      <c r="A246" s="63" t="s">
        <v>180</v>
      </c>
      <c r="B246" s="63" t="s">
        <v>368</v>
      </c>
      <c r="C246" s="63" t="s">
        <v>180</v>
      </c>
      <c r="D246" s="63" t="s">
        <v>180</v>
      </c>
      <c r="E246" s="68">
        <v>4661287</v>
      </c>
      <c r="F246" s="68" t="s">
        <v>353</v>
      </c>
      <c r="G246" s="68" t="s">
        <v>353</v>
      </c>
    </row>
    <row r="247" spans="1:7" x14ac:dyDescent="0.25">
      <c r="A247" s="63" t="s">
        <v>180</v>
      </c>
      <c r="B247" s="63" t="s">
        <v>368</v>
      </c>
      <c r="C247" s="63" t="s">
        <v>180</v>
      </c>
      <c r="D247" s="63" t="s">
        <v>180</v>
      </c>
      <c r="E247" s="69">
        <v>4661288</v>
      </c>
      <c r="F247" s="69" t="s">
        <v>351</v>
      </c>
      <c r="G247" s="69" t="s">
        <v>351</v>
      </c>
    </row>
    <row r="248" spans="1:7" x14ac:dyDescent="0.25">
      <c r="A248" s="63" t="s">
        <v>180</v>
      </c>
      <c r="B248" s="63" t="s">
        <v>368</v>
      </c>
      <c r="C248" s="63" t="s">
        <v>180</v>
      </c>
      <c r="D248" s="63" t="s">
        <v>180</v>
      </c>
      <c r="E248" s="68">
        <v>4661289</v>
      </c>
      <c r="F248" s="68" t="s">
        <v>354</v>
      </c>
      <c r="G248" s="68" t="s">
        <v>354</v>
      </c>
    </row>
    <row r="249" spans="1:7" x14ac:dyDescent="0.25">
      <c r="A249" s="63" t="s">
        <v>180</v>
      </c>
      <c r="B249" s="63" t="s">
        <v>368</v>
      </c>
      <c r="C249" s="63" t="s">
        <v>180</v>
      </c>
      <c r="D249" s="63" t="s">
        <v>180</v>
      </c>
      <c r="E249" s="69">
        <v>4661290</v>
      </c>
      <c r="F249" s="69" t="s">
        <v>355</v>
      </c>
      <c r="G249" s="69" t="s">
        <v>355</v>
      </c>
    </row>
    <row r="250" spans="1:7" x14ac:dyDescent="0.25">
      <c r="A250" s="63" t="s">
        <v>180</v>
      </c>
      <c r="B250" s="63" t="s">
        <v>368</v>
      </c>
      <c r="C250" s="63" t="s">
        <v>180</v>
      </c>
      <c r="D250" s="63" t="s">
        <v>180</v>
      </c>
      <c r="E250" s="68">
        <v>4661291</v>
      </c>
      <c r="F250" s="68" t="s">
        <v>356</v>
      </c>
      <c r="G250" s="68" t="s">
        <v>356</v>
      </c>
    </row>
    <row r="251" spans="1:7" x14ac:dyDescent="0.25">
      <c r="A251" s="63" t="s">
        <v>180</v>
      </c>
      <c r="B251" s="63" t="s">
        <v>368</v>
      </c>
      <c r="C251" s="63" t="s">
        <v>180</v>
      </c>
      <c r="D251" s="63" t="s">
        <v>180</v>
      </c>
      <c r="E251" s="69">
        <v>4661292</v>
      </c>
      <c r="F251" s="69" t="s">
        <v>357</v>
      </c>
      <c r="G251" s="69" t="s">
        <v>357</v>
      </c>
    </row>
    <row r="252" spans="1:7" x14ac:dyDescent="0.25">
      <c r="A252" s="63" t="s">
        <v>180</v>
      </c>
      <c r="B252" s="63" t="s">
        <v>368</v>
      </c>
      <c r="C252" s="63" t="s">
        <v>180</v>
      </c>
      <c r="D252" s="63" t="s">
        <v>180</v>
      </c>
      <c r="E252" s="68">
        <v>4661293</v>
      </c>
      <c r="F252" s="68" t="s">
        <v>358</v>
      </c>
      <c r="G252" s="68" t="s">
        <v>358</v>
      </c>
    </row>
    <row r="253" spans="1:7" x14ac:dyDescent="0.25">
      <c r="A253" s="63" t="s">
        <v>180</v>
      </c>
      <c r="B253" s="63" t="s">
        <v>368</v>
      </c>
      <c r="C253" s="63" t="s">
        <v>180</v>
      </c>
      <c r="D253" s="63" t="s">
        <v>180</v>
      </c>
      <c r="E253" s="69">
        <v>4661294</v>
      </c>
      <c r="F253" s="69" t="s">
        <v>359</v>
      </c>
      <c r="G253" s="69" t="s">
        <v>359</v>
      </c>
    </row>
    <row r="254" spans="1:7" x14ac:dyDescent="0.25">
      <c r="A254" s="63" t="s">
        <v>180</v>
      </c>
      <c r="B254" s="63" t="s">
        <v>368</v>
      </c>
      <c r="C254" s="63" t="s">
        <v>180</v>
      </c>
      <c r="D254" s="63" t="s">
        <v>180</v>
      </c>
      <c r="E254" s="68">
        <v>4661295</v>
      </c>
      <c r="F254" s="68" t="s">
        <v>360</v>
      </c>
      <c r="G254" s="68" t="s">
        <v>360</v>
      </c>
    </row>
    <row r="255" spans="1:7" x14ac:dyDescent="0.25">
      <c r="A255" s="63" t="s">
        <v>180</v>
      </c>
      <c r="B255" s="63" t="s">
        <v>368</v>
      </c>
      <c r="C255" s="63" t="s">
        <v>180</v>
      </c>
      <c r="D255" s="63" t="s">
        <v>180</v>
      </c>
      <c r="E255" s="69">
        <v>4661296</v>
      </c>
      <c r="F255" s="69" t="s">
        <v>361</v>
      </c>
      <c r="G255" s="69" t="s">
        <v>361</v>
      </c>
    </row>
    <row r="256" spans="1:7" x14ac:dyDescent="0.25">
      <c r="A256" s="63" t="s">
        <v>180</v>
      </c>
      <c r="B256" s="63" t="s">
        <v>368</v>
      </c>
      <c r="C256" s="63" t="s">
        <v>180</v>
      </c>
      <c r="D256" s="63" t="s">
        <v>180</v>
      </c>
      <c r="E256" s="68">
        <v>4661297</v>
      </c>
      <c r="F256" s="68" t="s">
        <v>362</v>
      </c>
      <c r="G256" s="68" t="s">
        <v>362</v>
      </c>
    </row>
    <row r="257" spans="1:7" x14ac:dyDescent="0.25">
      <c r="A257" s="63" t="s">
        <v>180</v>
      </c>
      <c r="B257" s="63" t="s">
        <v>368</v>
      </c>
      <c r="C257" s="63" t="s">
        <v>180</v>
      </c>
      <c r="D257" s="63" t="s">
        <v>180</v>
      </c>
      <c r="E257" s="69">
        <v>4661298</v>
      </c>
      <c r="F257" s="69" t="s">
        <v>363</v>
      </c>
      <c r="G257" s="69" t="s">
        <v>363</v>
      </c>
    </row>
    <row r="258" spans="1:7" x14ac:dyDescent="0.25">
      <c r="A258" s="63" t="s">
        <v>180</v>
      </c>
      <c r="B258" s="63" t="s">
        <v>368</v>
      </c>
      <c r="C258" s="63" t="s">
        <v>180</v>
      </c>
      <c r="D258" s="63" t="s">
        <v>180</v>
      </c>
      <c r="E258" s="68">
        <v>4661299</v>
      </c>
      <c r="F258" s="68" t="s">
        <v>364</v>
      </c>
      <c r="G258" s="68" t="s">
        <v>364</v>
      </c>
    </row>
    <row r="259" spans="1:7" x14ac:dyDescent="0.25">
      <c r="A259" s="63" t="s">
        <v>180</v>
      </c>
      <c r="B259" s="63" t="s">
        <v>368</v>
      </c>
      <c r="C259" s="63" t="s">
        <v>180</v>
      </c>
      <c r="D259" s="63" t="s">
        <v>180</v>
      </c>
      <c r="E259" s="69">
        <v>4661300</v>
      </c>
      <c r="F259" s="69" t="s">
        <v>365</v>
      </c>
      <c r="G259" s="69" t="s">
        <v>365</v>
      </c>
    </row>
    <row r="260" spans="1:7" x14ac:dyDescent="0.25">
      <c r="A260" s="63" t="s">
        <v>180</v>
      </c>
      <c r="B260" s="63" t="s">
        <v>368</v>
      </c>
      <c r="C260" s="63" t="s">
        <v>180</v>
      </c>
      <c r="D260" s="63" t="s">
        <v>180</v>
      </c>
      <c r="E260" s="68">
        <v>4661301</v>
      </c>
      <c r="F260" s="68" t="s">
        <v>366</v>
      </c>
      <c r="G260" s="68" t="s">
        <v>366</v>
      </c>
    </row>
    <row r="261" spans="1:7" x14ac:dyDescent="0.25">
      <c r="A261" s="63" t="s">
        <v>180</v>
      </c>
      <c r="B261" s="63" t="s">
        <v>368</v>
      </c>
      <c r="C261" s="63" t="s">
        <v>180</v>
      </c>
      <c r="D261" s="63" t="s">
        <v>180</v>
      </c>
      <c r="E261" s="69">
        <v>4661302</v>
      </c>
      <c r="F261" s="69" t="s">
        <v>367</v>
      </c>
      <c r="G261" s="69" t="s">
        <v>367</v>
      </c>
    </row>
    <row r="262" spans="1:7" s="52" customFormat="1" x14ac:dyDescent="0.25">
      <c r="A262" s="50" t="s">
        <v>66</v>
      </c>
      <c r="B262" s="50" t="s">
        <v>66</v>
      </c>
      <c r="C262" s="50" t="s">
        <v>369</v>
      </c>
      <c r="D262" s="50" t="s">
        <v>369</v>
      </c>
      <c r="E262" s="45">
        <v>4927098</v>
      </c>
      <c r="F262" s="45" t="s">
        <v>370</v>
      </c>
      <c r="G262" s="50" t="s">
        <v>371</v>
      </c>
    </row>
    <row r="263" spans="1:7" s="32" customFormat="1" x14ac:dyDescent="0.25">
      <c r="A263" s="50" t="s">
        <v>66</v>
      </c>
      <c r="B263" s="50" t="s">
        <v>66</v>
      </c>
      <c r="C263" s="50" t="s">
        <v>369</v>
      </c>
      <c r="D263" s="50" t="s">
        <v>369</v>
      </c>
      <c r="E263" s="45">
        <v>4927099</v>
      </c>
      <c r="F263" s="45" t="s">
        <v>372</v>
      </c>
      <c r="G263" s="45" t="s">
        <v>373</v>
      </c>
    </row>
    <row r="264" spans="1:7" s="32" customFormat="1" x14ac:dyDescent="0.25">
      <c r="A264" s="50" t="s">
        <v>66</v>
      </c>
      <c r="B264" s="50" t="s">
        <v>66</v>
      </c>
      <c r="C264" s="50" t="s">
        <v>369</v>
      </c>
      <c r="D264" s="50" t="s">
        <v>369</v>
      </c>
      <c r="E264" s="45">
        <v>4927100</v>
      </c>
      <c r="F264" s="45" t="s">
        <v>374</v>
      </c>
      <c r="G264" s="45" t="s">
        <v>371</v>
      </c>
    </row>
    <row r="265" spans="1:7" s="32" customFormat="1" x14ac:dyDescent="0.25">
      <c r="A265" s="50" t="s">
        <v>66</v>
      </c>
      <c r="B265" s="50" t="s">
        <v>66</v>
      </c>
      <c r="C265" s="50" t="s">
        <v>369</v>
      </c>
      <c r="D265" s="50" t="s">
        <v>369</v>
      </c>
      <c r="E265" s="45">
        <v>4927101</v>
      </c>
      <c r="F265" s="45" t="s">
        <v>375</v>
      </c>
      <c r="G265" s="50" t="s">
        <v>373</v>
      </c>
    </row>
    <row r="266" spans="1:7" s="32" customFormat="1" ht="30" x14ac:dyDescent="0.25">
      <c r="A266" s="50" t="s">
        <v>66</v>
      </c>
      <c r="B266" s="50" t="s">
        <v>66</v>
      </c>
      <c r="C266" s="50" t="s">
        <v>369</v>
      </c>
      <c r="D266" s="50" t="s">
        <v>369</v>
      </c>
      <c r="E266" s="45">
        <v>4927102</v>
      </c>
      <c r="F266" s="45" t="s">
        <v>376</v>
      </c>
      <c r="G266" s="50" t="s">
        <v>377</v>
      </c>
    </row>
    <row r="267" spans="1:7" s="32" customFormat="1" ht="30" x14ac:dyDescent="0.25">
      <c r="A267" s="50" t="s">
        <v>66</v>
      </c>
      <c r="B267" s="50" t="s">
        <v>66</v>
      </c>
      <c r="C267" s="50" t="s">
        <v>369</v>
      </c>
      <c r="D267" s="50" t="s">
        <v>369</v>
      </c>
      <c r="E267" s="45">
        <v>4927103</v>
      </c>
      <c r="F267" s="45" t="s">
        <v>378</v>
      </c>
      <c r="G267" s="50" t="s">
        <v>379</v>
      </c>
    </row>
    <row r="268" spans="1:7" customFormat="1" ht="30" x14ac:dyDescent="0.25">
      <c r="A268" s="63" t="s">
        <v>66</v>
      </c>
      <c r="B268" s="63" t="s">
        <v>66</v>
      </c>
      <c r="C268" s="63" t="s">
        <v>380</v>
      </c>
      <c r="D268" s="63" t="s">
        <v>380</v>
      </c>
      <c r="E268" s="45">
        <v>4743822</v>
      </c>
      <c r="F268" s="50" t="s">
        <v>381</v>
      </c>
      <c r="G268" s="50" t="s">
        <v>382</v>
      </c>
    </row>
    <row r="269" spans="1:7" customFormat="1" ht="45" x14ac:dyDescent="0.25">
      <c r="A269" s="63" t="s">
        <v>66</v>
      </c>
      <c r="B269" s="63" t="s">
        <v>66</v>
      </c>
      <c r="C269" s="63" t="s">
        <v>380</v>
      </c>
      <c r="D269" s="63" t="s">
        <v>380</v>
      </c>
      <c r="E269" s="45">
        <v>4743824</v>
      </c>
      <c r="F269" s="50" t="s">
        <v>383</v>
      </c>
      <c r="G269" s="50" t="s">
        <v>384</v>
      </c>
    </row>
    <row r="270" spans="1:7" customFormat="1" ht="30" x14ac:dyDescent="0.25">
      <c r="A270" s="63" t="s">
        <v>66</v>
      </c>
      <c r="B270" s="63" t="s">
        <v>66</v>
      </c>
      <c r="C270" s="63" t="s">
        <v>380</v>
      </c>
      <c r="D270" s="63" t="s">
        <v>380</v>
      </c>
      <c r="E270" s="45">
        <v>4743825</v>
      </c>
      <c r="F270" s="45" t="s">
        <v>385</v>
      </c>
      <c r="G270" s="50" t="s">
        <v>382</v>
      </c>
    </row>
    <row r="271" spans="1:7" customFormat="1" ht="45" x14ac:dyDescent="0.25">
      <c r="A271" s="63" t="s">
        <v>66</v>
      </c>
      <c r="B271" s="63" t="s">
        <v>66</v>
      </c>
      <c r="C271" s="63" t="s">
        <v>380</v>
      </c>
      <c r="D271" s="63" t="s">
        <v>380</v>
      </c>
      <c r="E271" s="45">
        <v>4743826</v>
      </c>
      <c r="F271" s="50" t="s">
        <v>386</v>
      </c>
      <c r="G271" s="50" t="s">
        <v>387</v>
      </c>
    </row>
    <row r="272" spans="1:7" customFormat="1" ht="45" x14ac:dyDescent="0.25">
      <c r="A272" s="63" t="s">
        <v>66</v>
      </c>
      <c r="B272" s="63" t="s">
        <v>66</v>
      </c>
      <c r="C272" s="63" t="s">
        <v>380</v>
      </c>
      <c r="D272" s="63" t="s">
        <v>380</v>
      </c>
      <c r="E272" s="45">
        <v>4743827</v>
      </c>
      <c r="F272" s="50" t="s">
        <v>388</v>
      </c>
      <c r="G272" s="50" t="s">
        <v>389</v>
      </c>
    </row>
    <row r="273" spans="1:7" customFormat="1" ht="45" x14ac:dyDescent="0.25">
      <c r="A273" s="63" t="s">
        <v>66</v>
      </c>
      <c r="B273" s="63" t="s">
        <v>66</v>
      </c>
      <c r="C273" s="63" t="s">
        <v>380</v>
      </c>
      <c r="D273" s="63" t="s">
        <v>380</v>
      </c>
      <c r="E273" s="45">
        <v>4743828</v>
      </c>
      <c r="F273" s="45" t="s">
        <v>390</v>
      </c>
      <c r="G273" s="50" t="s">
        <v>389</v>
      </c>
    </row>
    <row r="274" spans="1:7" customFormat="1" ht="45" x14ac:dyDescent="0.25">
      <c r="A274" s="63" t="s">
        <v>66</v>
      </c>
      <c r="B274" s="63" t="s">
        <v>66</v>
      </c>
      <c r="C274" s="63" t="s">
        <v>380</v>
      </c>
      <c r="D274" s="63" t="s">
        <v>380</v>
      </c>
      <c r="E274" s="45">
        <v>4743829</v>
      </c>
      <c r="F274" s="50" t="s">
        <v>391</v>
      </c>
      <c r="G274" s="50" t="s">
        <v>392</v>
      </c>
    </row>
    <row r="275" spans="1:7" customFormat="1" ht="30" x14ac:dyDescent="0.25">
      <c r="A275" s="50" t="s">
        <v>66</v>
      </c>
      <c r="B275" s="50" t="s">
        <v>393</v>
      </c>
      <c r="C275" s="50" t="s">
        <v>6</v>
      </c>
      <c r="D275" s="50" t="s">
        <v>175</v>
      </c>
      <c r="E275" s="64" t="s">
        <v>394</v>
      </c>
      <c r="F275" s="63" t="s">
        <v>395</v>
      </c>
      <c r="G275" s="63" t="s">
        <v>396</v>
      </c>
    </row>
    <row r="276" spans="1:7" customFormat="1" x14ac:dyDescent="0.25">
      <c r="A276" s="50" t="s">
        <v>66</v>
      </c>
      <c r="B276" s="50" t="s">
        <v>393</v>
      </c>
      <c r="C276" s="50" t="s">
        <v>6</v>
      </c>
      <c r="D276" s="50" t="s">
        <v>175</v>
      </c>
      <c r="E276" s="64" t="s">
        <v>397</v>
      </c>
      <c r="F276" s="63" t="s">
        <v>398</v>
      </c>
      <c r="G276" s="63" t="s">
        <v>399</v>
      </c>
    </row>
    <row r="277" spans="1:7" customFormat="1" ht="30" x14ac:dyDescent="0.25">
      <c r="A277" s="50" t="s">
        <v>66</v>
      </c>
      <c r="B277" s="50" t="s">
        <v>393</v>
      </c>
      <c r="C277" s="50" t="s">
        <v>6</v>
      </c>
      <c r="D277" s="50" t="s">
        <v>175</v>
      </c>
      <c r="E277" s="64" t="s">
        <v>400</v>
      </c>
      <c r="F277" s="63" t="s">
        <v>401</v>
      </c>
      <c r="G277" s="63" t="s">
        <v>402</v>
      </c>
    </row>
    <row r="278" spans="1:7" customFormat="1" ht="45" x14ac:dyDescent="0.25">
      <c r="A278" s="50" t="s">
        <v>66</v>
      </c>
      <c r="B278" s="50" t="s">
        <v>393</v>
      </c>
      <c r="C278" s="50" t="s">
        <v>6</v>
      </c>
      <c r="D278" s="50" t="s">
        <v>175</v>
      </c>
      <c r="E278" s="64" t="s">
        <v>403</v>
      </c>
      <c r="F278" s="63" t="s">
        <v>404</v>
      </c>
      <c r="G278" s="63" t="s">
        <v>405</v>
      </c>
    </row>
    <row r="279" spans="1:7" customFormat="1" ht="105" x14ac:dyDescent="0.25">
      <c r="A279" s="50" t="s">
        <v>66</v>
      </c>
      <c r="B279" s="50" t="s">
        <v>13</v>
      </c>
      <c r="C279" s="50" t="s">
        <v>6</v>
      </c>
      <c r="D279" s="50" t="s">
        <v>175</v>
      </c>
      <c r="E279" s="64">
        <v>4852026</v>
      </c>
      <c r="F279" s="64" t="s">
        <v>406</v>
      </c>
      <c r="G279" s="63" t="s">
        <v>407</v>
      </c>
    </row>
    <row r="280" spans="1:7" customFormat="1" x14ac:dyDescent="0.25">
      <c r="A280" s="50" t="s">
        <v>66</v>
      </c>
      <c r="B280" s="50" t="s">
        <v>13</v>
      </c>
      <c r="C280" s="50" t="s">
        <v>6</v>
      </c>
      <c r="D280" s="50" t="s">
        <v>175</v>
      </c>
      <c r="E280" s="64">
        <v>4852028</v>
      </c>
      <c r="F280" s="64" t="s">
        <v>408</v>
      </c>
      <c r="G280" s="64" t="s">
        <v>409</v>
      </c>
    </row>
    <row r="281" spans="1:7" customFormat="1" ht="30" x14ac:dyDescent="0.25">
      <c r="A281" s="50" t="s">
        <v>66</v>
      </c>
      <c r="B281" s="50" t="s">
        <v>13</v>
      </c>
      <c r="C281" s="50" t="s">
        <v>144</v>
      </c>
      <c r="D281" s="50" t="s">
        <v>144</v>
      </c>
      <c r="E281" s="64" t="s">
        <v>421</v>
      </c>
      <c r="F281" s="50" t="s">
        <v>411</v>
      </c>
      <c r="G281" s="50" t="s">
        <v>411</v>
      </c>
    </row>
    <row r="282" spans="1:7" customFormat="1" ht="30" x14ac:dyDescent="0.25">
      <c r="A282" s="50" t="s">
        <v>66</v>
      </c>
      <c r="B282" s="50" t="s">
        <v>124</v>
      </c>
      <c r="C282" s="50" t="s">
        <v>410</v>
      </c>
      <c r="D282" s="50" t="s">
        <v>410</v>
      </c>
      <c r="E282" t="s">
        <v>421</v>
      </c>
      <c r="F282" s="50" t="s">
        <v>411</v>
      </c>
      <c r="G282" s="50" t="s">
        <v>411</v>
      </c>
    </row>
    <row r="283" spans="1:7" customFormat="1" x14ac:dyDescent="0.25">
      <c r="A283" s="50" t="s">
        <v>66</v>
      </c>
      <c r="B283" s="50" t="s">
        <v>66</v>
      </c>
      <c r="C283" s="50" t="s">
        <v>412</v>
      </c>
      <c r="D283" s="50" t="s">
        <v>412</v>
      </c>
      <c r="E283" t="s">
        <v>421</v>
      </c>
      <c r="F283" s="50" t="s">
        <v>413</v>
      </c>
      <c r="G283" s="50" t="s">
        <v>413</v>
      </c>
    </row>
    <row r="284" spans="1:7" customFormat="1" ht="30" x14ac:dyDescent="0.25">
      <c r="A284" s="50" t="s">
        <v>66</v>
      </c>
      <c r="B284" s="50" t="s">
        <v>124</v>
      </c>
      <c r="C284" s="50" t="s">
        <v>414</v>
      </c>
      <c r="D284" s="50" t="s">
        <v>415</v>
      </c>
      <c r="E284" t="s">
        <v>421</v>
      </c>
      <c r="F284" s="50" t="s">
        <v>413</v>
      </c>
      <c r="G284" s="50" t="s">
        <v>416</v>
      </c>
    </row>
    <row r="285" spans="1:7" customFormat="1" ht="45" x14ac:dyDescent="0.25">
      <c r="A285" s="50" t="s">
        <v>66</v>
      </c>
      <c r="B285" s="50" t="s">
        <v>422</v>
      </c>
      <c r="C285" s="50" t="s">
        <v>417</v>
      </c>
      <c r="D285" s="50" t="s">
        <v>417</v>
      </c>
      <c r="E285" s="70" t="s">
        <v>420</v>
      </c>
      <c r="F285" s="50" t="s">
        <v>418</v>
      </c>
      <c r="G285" s="50" t="s">
        <v>419</v>
      </c>
    </row>
    <row r="286" spans="1:7" ht="30" x14ac:dyDescent="0.25">
      <c r="A286" s="48" t="s">
        <v>66</v>
      </c>
      <c r="B286" s="48" t="s">
        <v>452</v>
      </c>
      <c r="C286" s="48" t="s">
        <v>452</v>
      </c>
      <c r="D286" s="48" t="s">
        <v>452</v>
      </c>
      <c r="E286">
        <v>4542288</v>
      </c>
      <c r="F286" s="79" t="s">
        <v>453</v>
      </c>
      <c r="G286" s="79" t="s">
        <v>454</v>
      </c>
    </row>
    <row r="287" spans="1:7" ht="30" x14ac:dyDescent="0.25">
      <c r="A287" s="48" t="s">
        <v>66</v>
      </c>
      <c r="B287" s="48" t="s">
        <v>452</v>
      </c>
      <c r="C287" s="48" t="s">
        <v>452</v>
      </c>
      <c r="D287" s="48" t="s">
        <v>452</v>
      </c>
      <c r="E287">
        <v>4542291</v>
      </c>
      <c r="F287" s="79" t="s">
        <v>455</v>
      </c>
      <c r="G287" s="80" t="s">
        <v>456</v>
      </c>
    </row>
    <row r="288" spans="1:7" ht="30" x14ac:dyDescent="0.25">
      <c r="A288" s="48" t="s">
        <v>66</v>
      </c>
      <c r="B288" s="48" t="s">
        <v>452</v>
      </c>
      <c r="C288" s="48" t="s">
        <v>452</v>
      </c>
      <c r="D288" s="48" t="s">
        <v>452</v>
      </c>
      <c r="E288">
        <v>4542292</v>
      </c>
      <c r="F288" s="79" t="s">
        <v>457</v>
      </c>
      <c r="G288" s="80" t="s">
        <v>458</v>
      </c>
    </row>
    <row r="289" spans="1:7" ht="30" x14ac:dyDescent="0.25">
      <c r="A289" s="48" t="s">
        <v>66</v>
      </c>
      <c r="B289" s="48" t="s">
        <v>452</v>
      </c>
      <c r="C289" s="48" t="s">
        <v>452</v>
      </c>
      <c r="D289" s="48" t="s">
        <v>452</v>
      </c>
      <c r="E289">
        <v>4542293</v>
      </c>
      <c r="F289" s="79" t="s">
        <v>459</v>
      </c>
      <c r="G289" s="80" t="s">
        <v>460</v>
      </c>
    </row>
    <row r="290" spans="1:7" ht="30" x14ac:dyDescent="0.25">
      <c r="A290" s="48" t="s">
        <v>66</v>
      </c>
      <c r="B290" s="48" t="s">
        <v>452</v>
      </c>
      <c r="C290" s="48" t="s">
        <v>452</v>
      </c>
      <c r="D290" s="48" t="s">
        <v>452</v>
      </c>
      <c r="E290">
        <v>4542294</v>
      </c>
      <c r="F290" s="79" t="s">
        <v>461</v>
      </c>
      <c r="G290" s="80" t="s">
        <v>462</v>
      </c>
    </row>
    <row r="291" spans="1:7" x14ac:dyDescent="0.25">
      <c r="A291" s="48" t="s">
        <v>66</v>
      </c>
      <c r="B291" s="48" t="s">
        <v>463</v>
      </c>
      <c r="C291" s="48" t="s">
        <v>463</v>
      </c>
      <c r="D291" s="48" t="s">
        <v>463</v>
      </c>
      <c r="E291" s="32">
        <v>4738934</v>
      </c>
      <c r="F291" s="81" t="s">
        <v>464</v>
      </c>
      <c r="G291" s="81" t="s">
        <v>465</v>
      </c>
    </row>
    <row r="292" spans="1:7" x14ac:dyDescent="0.25">
      <c r="A292" s="48" t="s">
        <v>66</v>
      </c>
      <c r="B292" s="48" t="s">
        <v>463</v>
      </c>
      <c r="C292" s="48" t="s">
        <v>463</v>
      </c>
      <c r="D292" s="48" t="s">
        <v>463</v>
      </c>
      <c r="E292" s="32">
        <v>4738941</v>
      </c>
      <c r="F292" s="81" t="s">
        <v>466</v>
      </c>
      <c r="G292" s="81" t="s">
        <v>467</v>
      </c>
    </row>
  </sheetData>
  <autoFilter ref="A1:O292"/>
  <sortState ref="A1:Q587">
    <sortCondition ref="D2:D411" customList="Smart Hands,Adv Smart Hands,Basic Server,Basic Add on Server,Adv Server,Adv Add on Server,Full Server,Full Add on Server,Basic Signage,Adv Signage Install,Printer Install Services,Install Services,Cabling,Chromebook,Training"/>
  </sortState>
  <hyperlinks>
    <hyperlink ref="E285"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2"/>
  <sheetViews>
    <sheetView topLeftCell="A10" workbookViewId="0">
      <selection activeCell="E11" sqref="E11"/>
    </sheetView>
  </sheetViews>
  <sheetFormatPr defaultColWidth="9.140625" defaultRowHeight="15" x14ac:dyDescent="0.25"/>
  <cols>
    <col min="1" max="2" width="18.28515625" style="2" customWidth="1"/>
    <col min="3" max="3" width="20.5703125" style="2" bestFit="1" customWidth="1"/>
    <col min="4" max="4" width="20.85546875" style="2" customWidth="1"/>
    <col min="5" max="5" width="18" style="2" customWidth="1"/>
    <col min="6" max="6" width="25.7109375" style="2" customWidth="1"/>
    <col min="7" max="16" width="9.140625" style="2"/>
    <col min="17" max="17" width="30.28515625" style="21" customWidth="1"/>
    <col min="18" max="18" width="134.85546875" style="2" customWidth="1"/>
    <col min="19" max="16384" width="9.140625" style="2"/>
  </cols>
  <sheetData>
    <row r="1" spans="1:18" ht="18.75" x14ac:dyDescent="0.25">
      <c r="A1" s="6" t="s">
        <v>12</v>
      </c>
      <c r="B1" s="7" t="s">
        <v>33</v>
      </c>
      <c r="C1" s="8" t="str">
        <f>Worksheet!C5</f>
        <v>Services</v>
      </c>
      <c r="D1" s="27" t="s">
        <v>36</v>
      </c>
      <c r="E1" s="25" t="s">
        <v>61</v>
      </c>
      <c r="F1" s="28" t="s">
        <v>62</v>
      </c>
      <c r="J1" s="94" t="s">
        <v>34</v>
      </c>
      <c r="K1" s="95"/>
      <c r="L1" s="95"/>
      <c r="M1" s="95"/>
      <c r="N1" s="96"/>
      <c r="Q1" s="20" t="s">
        <v>37</v>
      </c>
      <c r="R1" s="9"/>
    </row>
    <row r="2" spans="1:18" x14ac:dyDescent="0.25">
      <c r="A2" s="10"/>
      <c r="B2" s="10"/>
      <c r="C2" s="11"/>
      <c r="D2" s="10"/>
      <c r="E2" s="10"/>
      <c r="F2" s="10"/>
      <c r="J2" s="97"/>
      <c r="K2" s="98"/>
      <c r="L2" s="98"/>
      <c r="M2" s="98"/>
      <c r="N2" s="99"/>
      <c r="Q2" s="34" t="s">
        <v>64</v>
      </c>
      <c r="R2" s="35" t="s">
        <v>65</v>
      </c>
    </row>
    <row r="3" spans="1:18" ht="45" x14ac:dyDescent="0.25">
      <c r="A3" s="12" t="str">
        <f t="array" ref="A3">IFERROR(INDEX(data_set!$B$2:$B$511, MATCH(0, FREQUENCY(IF(EXACT(data_set!$B$2:$B$511, TRANSPOSE($A$2:A2)), MATCH(ROW(data_set!$B$2:$B$511), ROW(data_set!$B$2:$B$511)), ""), MATCH(ROW(data_set!$B$2:$B$511), ROW(data_set!$B$2:$B$511))), 0)), "")</f>
        <v>Services</v>
      </c>
      <c r="B3" s="13" t="str">
        <f t="array" ref="B3">IFERROR(INDEX(data_set!$A$2:$A$511, MATCH(0, FREQUENCY(IF(EXACT(data_set!$A$2:$A$511, TRANSPOSE($B$2:B2)), MATCH(ROW(data_set!$A$2:$A$511), ROW(data_set!$A$2:$A$511)), ""), MATCH(ROW(data_set!$A$2:$A$511), ROW(data_set!$A$2:$A$511))), 0)), "")</f>
        <v>Services</v>
      </c>
      <c r="C3" s="14" t="str">
        <f t="array" ref="C3">IFERROR(INDEX(data_set!$A$2:$G$511,SMALL(IF((data_set!$B$2:$B$511=dd_vendor)*(data_set!$U$2:$U$511=""),ROW(data_set!$B$2:$B$511)),ROW(data_set!1:1)),3),"")</f>
        <v>Smart Hands</v>
      </c>
      <c r="D3" s="26" t="str">
        <f t="array" ref="D3">IFERROR(INDEX($C$3:$C$3, MATCH(0, COUNTIF($D$2:D2, $C$3:$C$3), 0)),"")</f>
        <v/>
      </c>
      <c r="E3" s="12" t="str">
        <f t="array" ref="E3">IFERROR(INDEX(tbl, SMALL(IF(SMALL(IF(COUNTIF($E$2:E2, tbl)+ISBLANK(tbl)=0, COUNTIF(tbl, "&lt;"&amp;tbl)+1, ""), 1)=IF(ISBLANK(tbl), "", COUNTIF(tbl, "&lt;"&amp;tbl)+1), ROW(tbl)-MIN(ROW(tbl))+1), 1), MATCH(MIN(IF(COUNTIF($E$2:E2, tbl)+ISBLANK(tbl)&gt;0, "", COUNTIF(tbl, "&lt;"&amp;tbl)+1)), INDEX(IF(ISBLANK(tbl), "", COUNTIF(tbl, "&lt;"&amp;tbl)+1), SMALL(IF(SMALL(IF(COUNTIF($E$2:E2, tbl)+ISBLANK(tbl)=0, COUNTIF(tbl, "&lt;"&amp;tbl)+1, ""), 1)=IF(ISBLANK(tbl), "", COUNTIF(tbl, "&lt;"&amp;tbl)+1), ROW(tbl)-MIN(ROW(tbl))+1), 1), , 1), 0), 1),"")</f>
        <v>Aerohive</v>
      </c>
      <c r="F3" s="17" t="str">
        <f t="array" ref="F3">IFERROR(INDEX(tbl_0, SMALL(IF(SMALL(IF(COUNTIF($F$2:F2, tbl_0)+ISBLANK(tbl_0)=0, COUNTIF(tbl_0, "&lt;"&amp;tbl_0)+1, ""), 1)=IF(ISBLANK(tbl_0), "", COUNTIF(tbl_0, "&lt;"&amp;tbl_0)+1), ROW(tbl_0)-MIN(ROW(tbl_0))+1), 1), MATCH(MIN(IF(COUNTIF($F$2:F2, tbl_0)+ISBLANK(tbl_0)&gt;0, "", COUNTIF(tbl_0, "&lt;"&amp;tbl_0)+1)), INDEX(IF(ISBLANK(tbl_0), "", COUNTIF(tbl_0, "&lt;"&amp;tbl_0)+1), SMALL(IF(SMALL(IF(COUNTIF($F$2:F2, tbl_0)+ISBLANK(tbl_0)=0, COUNTIF(tbl_0, "&lt;"&amp;tbl_0)+1, ""), 1)=IF(ISBLANK(tbl_0), "", COUNTIF(tbl_0, "&lt;"&amp;tbl_0)+1), ROW(tbl_0)-MIN(ROW(tbl_0))+1), 1), , 1), 0), 1),"")</f>
        <v/>
      </c>
      <c r="J3" s="100" t="s">
        <v>63</v>
      </c>
      <c r="K3" s="100"/>
      <c r="L3" s="100"/>
      <c r="M3" s="100"/>
      <c r="N3" s="100"/>
      <c r="Q3" s="22" t="s">
        <v>3</v>
      </c>
      <c r="R3" s="15" t="s">
        <v>38</v>
      </c>
    </row>
    <row r="4" spans="1:18" ht="45" x14ac:dyDescent="0.25">
      <c r="A4" s="12" t="str">
        <f t="array" ref="A4">IFERROR(INDEX(data_set!$B$2:$B$511, MATCH(0, FREQUENCY(IF(EXACT(data_set!$B$2:$B$511, TRANSPOSE($A$2:A3)), MATCH(ROW(data_set!$B$2:$B$511), ROW(data_set!$B$2:$B$511)), ""), MATCH(ROW(data_set!$B$2:$B$511), ROW(data_set!$B$2:$B$511))), 0)), "")</f>
        <v>Samsung</v>
      </c>
      <c r="B4" s="13" t="str">
        <f t="array" ref="B4">IFERROR(INDEX(data_set!$A$2:$A$511, MATCH(0, FREQUENCY(IF(EXACT(data_set!$A$2:$A$511, TRANSPOSE($B$2:B3)), MATCH(ROW(data_set!$A$2:$A$511), ROW(data_set!$A$2:$A$511)), ""), MATCH(ROW(data_set!$A$2:$A$511), ROW(data_set!$A$2:$A$511))), 0)), "")</f>
        <v>Signage</v>
      </c>
      <c r="C4" s="14" t="str">
        <f t="array" ref="C4">IFERROR(INDEX(data_set!$A$2:$G$511,SMALL(IF((data_set!$B$2:$B$511=dd_vendor)*(data_set!$U$2:$U$511=""),ROW(data_set!$B$2:$B$511)),ROW(data_set!2:2)),3),"")</f>
        <v>Smart Hands</v>
      </c>
      <c r="D4" s="26" t="str">
        <f t="array" ref="D4">IFERROR(INDEX($C$3:$C$3, MATCH(0, COUNTIF($D$2:D3, $C$3:$C$3), 0)),"")</f>
        <v/>
      </c>
      <c r="E4" s="12" t="str">
        <f t="array" ref="E4">IFERROR(INDEX(tbl, SMALL(IF(SMALL(IF(COUNTIF($E$2:E3, tbl)+ISBLANK(tbl)=0, COUNTIF(tbl, "&lt;"&amp;tbl)+1, ""), 1)=IF(ISBLANK(tbl), "", COUNTIF(tbl, "&lt;"&amp;tbl)+1), ROW(tbl)-MIN(ROW(tbl))+1), 1), MATCH(MIN(IF(COUNTIF($E$2:E3, tbl)+ISBLANK(tbl)&gt;0, "", COUNTIF(tbl, "&lt;"&amp;tbl)+1)), INDEX(IF(ISBLANK(tbl), "", COUNTIF(tbl, "&lt;"&amp;tbl)+1), SMALL(IF(SMALL(IF(COUNTIF($E$2:E3, tbl)+ISBLANK(tbl)=0, COUNTIF(tbl, "&lt;"&amp;tbl)+1, ""), 1)=IF(ISBLANK(tbl), "", COUNTIF(tbl, "&lt;"&amp;tbl)+1), ROW(tbl)-MIN(ROW(tbl))+1), 1), , 1), 0), 1),"")</f>
        <v>Aruba</v>
      </c>
      <c r="F4" s="17" t="str">
        <f t="array" ref="F4">IFERROR(INDEX(tbl_0, SMALL(IF(SMALL(IF(COUNTIF($F$2:F3, tbl_0)+ISBLANK(tbl_0)=0, COUNTIF(tbl_0, "&lt;"&amp;tbl_0)+1, ""), 1)=IF(ISBLANK(tbl_0), "", COUNTIF(tbl_0, "&lt;"&amp;tbl_0)+1), ROW(tbl_0)-MIN(ROW(tbl_0))+1), 1), MATCH(MIN(IF(COUNTIF($F$2:F3, tbl_0)+ISBLANK(tbl_0)&gt;0, "", COUNTIF(tbl_0, "&lt;"&amp;tbl_0)+1)), INDEX(IF(ISBLANK(tbl_0), "", COUNTIF(tbl_0, "&lt;"&amp;tbl_0)+1), SMALL(IF(SMALL(IF(COUNTIF($F$2:F3, tbl_0)+ISBLANK(tbl_0)=0, COUNTIF(tbl_0, "&lt;"&amp;tbl_0)+1, ""), 1)=IF(ISBLANK(tbl_0), "", COUNTIF(tbl_0, "&lt;"&amp;tbl_0)+1), ROW(tbl_0)-MIN(ROW(tbl_0))+1), 1), , 1), 0), 1),"")</f>
        <v/>
      </c>
      <c r="Q4" s="23" t="s">
        <v>39</v>
      </c>
      <c r="R4" s="1" t="s">
        <v>40</v>
      </c>
    </row>
    <row r="5" spans="1:18" ht="30" x14ac:dyDescent="0.25">
      <c r="A5" s="12" t="str">
        <f t="array" ref="A5">IFERROR(INDEX(data_set!$B$2:$B$511, MATCH(0, FREQUENCY(IF(EXACT(data_set!$B$2:$B$511, TRANSPOSE($A$2:A4)), MATCH(ROW(data_set!$B$2:$B$511), ROW(data_set!$B$2:$B$511)), ""), MATCH(ROW(data_set!$B$2:$B$511), ROW(data_set!$B$2:$B$511))), 0)), "")</f>
        <v>Aerohive</v>
      </c>
      <c r="B5" s="13" t="str">
        <f t="array" ref="B5">IFERROR(INDEX(data_set!$A$2:$A$511, MATCH(0, FREQUENCY(IF(EXACT(data_set!$A$2:$A$511, TRANSPOSE($B$2:B4)), MATCH(ROW(data_set!$A$2:$A$511), ROW(data_set!$A$2:$A$511)), ""), MATCH(ROW(data_set!$A$2:$A$511), ROW(data_set!$A$2:$A$511))), 0)), "")</f>
        <v>Printing</v>
      </c>
      <c r="C5" s="14"/>
      <c r="D5" s="26" t="str">
        <f t="array" ref="D5">IFERROR(INDEX($C$3:$C$3, MATCH(0, COUNTIF($D$2:D4, $C$3:$C$3), 0)),"")</f>
        <v/>
      </c>
      <c r="E5" s="12" t="str">
        <f t="array" ref="E5">IFERROR(INDEX(tbl, SMALL(IF(SMALL(IF(COUNTIF($E$2:E4, tbl)+ISBLANK(tbl)=0, COUNTIF(tbl, "&lt;"&amp;tbl)+1, ""), 1)=IF(ISBLANK(tbl), "", COUNTIF(tbl, "&lt;"&amp;tbl)+1), ROW(tbl)-MIN(ROW(tbl))+1), 1), MATCH(MIN(IF(COUNTIF($E$2:E4, tbl)+ISBLANK(tbl)&gt;0, "", COUNTIF(tbl, "&lt;"&amp;tbl)+1)), INDEX(IF(ISBLANK(tbl), "", COUNTIF(tbl, "&lt;"&amp;tbl)+1), SMALL(IF(SMALL(IF(COUNTIF($E$2:E4, tbl)+ISBLANK(tbl)=0, COUNTIF(tbl, "&lt;"&amp;tbl)+1, ""), 1)=IF(ISBLANK(tbl), "", COUNTIF(tbl, "&lt;"&amp;tbl)+1), ROW(tbl)-MIN(ROW(tbl))+1), 1), , 1), 0), 1),"")</f>
        <v>Avaya</v>
      </c>
      <c r="F5" s="17" t="str">
        <f t="array" ref="F5">IFERROR(INDEX(tbl_0, SMALL(IF(SMALL(IF(COUNTIF($F$2:F4, tbl_0)+ISBLANK(tbl_0)=0, COUNTIF(tbl_0, "&lt;"&amp;tbl_0)+1, ""), 1)=IF(ISBLANK(tbl_0), "", COUNTIF(tbl_0, "&lt;"&amp;tbl_0)+1), ROW(tbl_0)-MIN(ROW(tbl_0))+1), 1), MATCH(MIN(IF(COUNTIF($F$2:F4, tbl_0)+ISBLANK(tbl_0)&gt;0, "", COUNTIF(tbl_0, "&lt;"&amp;tbl_0)+1)), INDEX(IF(ISBLANK(tbl_0), "", COUNTIF(tbl_0, "&lt;"&amp;tbl_0)+1), SMALL(IF(SMALL(IF(COUNTIF($F$2:F4, tbl_0)+ISBLANK(tbl_0)=0, COUNTIF(tbl_0, "&lt;"&amp;tbl_0)+1, ""), 1)=IF(ISBLANK(tbl_0), "", COUNTIF(tbl_0, "&lt;"&amp;tbl_0)+1), ROW(tbl_0)-MIN(ROW(tbl_0))+1), 1), , 1), 0), 1),"")</f>
        <v/>
      </c>
      <c r="J5" s="101" t="s">
        <v>80</v>
      </c>
      <c r="K5" s="102"/>
      <c r="L5" s="102"/>
      <c r="M5" s="102"/>
      <c r="N5" s="103"/>
      <c r="Q5" s="22" t="s">
        <v>41</v>
      </c>
      <c r="R5" s="18" t="s">
        <v>42</v>
      </c>
    </row>
    <row r="6" spans="1:18" ht="30" x14ac:dyDescent="0.25">
      <c r="A6" s="12" t="str">
        <f t="array" ref="A6">IFERROR(INDEX(data_set!$B$2:$B$511, MATCH(0, FREQUENCY(IF(EXACT(data_set!$B$2:$B$511, TRANSPOSE($A$2:A5)), MATCH(ROW(data_set!$B$2:$B$511), ROW(data_set!$B$2:$B$511)), ""), MATCH(ROW(data_set!$B$2:$B$511), ROW(data_set!$B$2:$B$511))), 0)), "")</f>
        <v>Aruba</v>
      </c>
      <c r="B6" s="13" t="str">
        <f t="array" ref="B6">IFERROR(INDEX(data_set!$A$2:$A$511, MATCH(0, FREQUENCY(IF(EXACT(data_set!$A$2:$A$511, TRANSPOSE($B$2:B5)), MATCH(ROW(data_set!$A$2:$A$511), ROW(data_set!$A$2:$A$511)), ""), MATCH(ROW(data_set!$A$2:$A$511), ROW(data_set!$A$2:$A$511))), 0)), "")</f>
        <v>Physical Security</v>
      </c>
      <c r="C6" s="14" t="str">
        <f t="array" ref="C6">IFERROR(INDEX(data_set!$A$2:$G$511,SMALL(IF((data_set!$B$2:$B$511=dd_vendor)*(data_set!$U$2:$U$511=""),ROW(data_set!$B$2:$B$511)),ROW(data_set!4:4)),3),"")</f>
        <v>Smart Hands</v>
      </c>
      <c r="D6" s="26" t="str">
        <f t="array" ref="D6">IFERROR(INDEX($C$3:$C$3, MATCH(0, COUNTIF($D$2:D5, $C$3:$C$3), 0)),"")</f>
        <v/>
      </c>
      <c r="E6" s="12" t="str">
        <f t="array" ref="E6">IFERROR(INDEX(tbl, SMALL(IF(SMALL(IF(COUNTIF($E$2:E5, tbl)+ISBLANK(tbl)=0, COUNTIF(tbl, "&lt;"&amp;tbl)+1, ""), 1)=IF(ISBLANK(tbl), "", COUNTIF(tbl, "&lt;"&amp;tbl)+1), ROW(tbl)-MIN(ROW(tbl))+1), 1), MATCH(MIN(IF(COUNTIF($E$2:E5, tbl)+ISBLANK(tbl)&gt;0, "", COUNTIF(tbl, "&lt;"&amp;tbl)+1)), INDEX(IF(ISBLANK(tbl), "", COUNTIF(tbl, "&lt;"&amp;tbl)+1), SMALL(IF(SMALL(IF(COUNTIF($E$2:E5, tbl)+ISBLANK(tbl)=0, COUNTIF(tbl, "&lt;"&amp;tbl)+1, ""), 1)=IF(ISBLANK(tbl), "", COUNTIF(tbl, "&lt;"&amp;tbl)+1), ROW(tbl)-MIN(ROW(tbl))+1), 1), , 1), 0), 1),"")</f>
        <v>Cisco</v>
      </c>
      <c r="F6" s="17" t="str">
        <f t="array" ref="F6">IFERROR(INDEX(tbl_0, SMALL(IF(SMALL(IF(COUNTIF($F$2:F5, tbl_0)+ISBLANK(tbl_0)=0, COUNTIF(tbl_0, "&lt;"&amp;tbl_0)+1, ""), 1)=IF(ISBLANK(tbl_0), "", COUNTIF(tbl_0, "&lt;"&amp;tbl_0)+1), ROW(tbl_0)-MIN(ROW(tbl_0))+1), 1), MATCH(MIN(IF(COUNTIF($F$2:F5, tbl_0)+ISBLANK(tbl_0)&gt;0, "", COUNTIF(tbl_0, "&lt;"&amp;tbl_0)+1)), INDEX(IF(ISBLANK(tbl_0), "", COUNTIF(tbl_0, "&lt;"&amp;tbl_0)+1), SMALL(IF(SMALL(IF(COUNTIF($F$2:F5, tbl_0)+ISBLANK(tbl_0)=0, COUNTIF(tbl_0, "&lt;"&amp;tbl_0)+1, ""), 1)=IF(ISBLANK(tbl_0), "", COUNTIF(tbl_0, "&lt;"&amp;tbl_0)+1), ROW(tbl_0)-MIN(ROW(tbl_0))+1), 1), , 1), 0), 1),"")</f>
        <v/>
      </c>
      <c r="Q6" s="22" t="s">
        <v>43</v>
      </c>
      <c r="R6" s="1" t="s">
        <v>44</v>
      </c>
    </row>
    <row r="7" spans="1:18" ht="45" x14ac:dyDescent="0.25">
      <c r="A7" s="12" t="str">
        <f t="array" ref="A7">IFERROR(INDEX(data_set!$B$2:$B$511, MATCH(0, FREQUENCY(IF(EXACT(data_set!$B$2:$B$511, TRANSPOSE($A$2:A6)), MATCH(ROW(data_set!$B$2:$B$511), ROW(data_set!$B$2:$B$511)), ""), MATCH(ROW(data_set!$B$2:$B$511), ROW(data_set!$B$2:$B$511))), 0)), "")</f>
        <v>Cisco</v>
      </c>
      <c r="B7" s="13" t="str">
        <f t="array" ref="B7">IFERROR(INDEX(data_set!$A$2:$A$511, MATCH(0, FREQUENCY(IF(EXACT(data_set!$A$2:$A$511, TRANSPOSE($B$2:B6)), MATCH(ROW(data_set!$A$2:$A$511), ROW(data_set!$A$2:$A$511)), ""), MATCH(ROW(data_set!$A$2:$A$511), ROW(data_set!$A$2:$A$511))), 0)), "")</f>
        <v>Wireless</v>
      </c>
      <c r="C7" s="14" t="str">
        <f t="array" ref="C7">IFERROR(INDEX(data_set!$A$2:$G$511,SMALL(IF((data_set!$B$2:$B$511=dd_vendor)*(data_set!$U$2:$U$511=""),ROW(data_set!$B$2:$B$511)),ROW(data_set!5:5)),3),"")</f>
        <v>Smart Hands</v>
      </c>
      <c r="D7" s="26" t="str">
        <f t="array" ref="D7">IFERROR(INDEX($C$3:$C$3, MATCH(0, COUNTIF($D$2:D6, $C$3:$C$3), 0)),"")</f>
        <v/>
      </c>
      <c r="E7" s="12" t="str">
        <f t="array" ref="E7">IFERROR(INDEX(tbl, SMALL(IF(SMALL(IF(COUNTIF($E$2:E6, tbl)+ISBLANK(tbl)=0, COUNTIF(tbl, "&lt;"&amp;tbl)+1, ""), 1)=IF(ISBLANK(tbl), "", COUNTIF(tbl, "&lt;"&amp;tbl)+1), ROW(tbl)-MIN(ROW(tbl))+1), 1), MATCH(MIN(IF(COUNTIF($E$2:E6, tbl)+ISBLANK(tbl)&gt;0, "", COUNTIF(tbl, "&lt;"&amp;tbl)+1)), INDEX(IF(ISBLANK(tbl), "", COUNTIF(tbl, "&lt;"&amp;tbl)+1), SMALL(IF(SMALL(IF(COUNTIF($E$2:E6, tbl)+ISBLANK(tbl)=0, COUNTIF(tbl, "&lt;"&amp;tbl)+1, ""), 1)=IF(ISBLANK(tbl), "", COUNTIF(tbl, "&lt;"&amp;tbl)+1), ROW(tbl)-MIN(ROW(tbl))+1), 1), , 1), 0), 1),"")</f>
        <v>Cradlepoint</v>
      </c>
      <c r="F7" s="17" t="str">
        <f t="array" ref="F7">IFERROR(INDEX(tbl_0, SMALL(IF(SMALL(IF(COUNTIF($F$2:F6, tbl_0)+ISBLANK(tbl_0)=0, COUNTIF(tbl_0, "&lt;"&amp;tbl_0)+1, ""), 1)=IF(ISBLANK(tbl_0), "", COUNTIF(tbl_0, "&lt;"&amp;tbl_0)+1), ROW(tbl_0)-MIN(ROW(tbl_0))+1), 1), MATCH(MIN(IF(COUNTIF($F$2:F6, tbl_0)+ISBLANK(tbl_0)&gt;0, "", COUNTIF(tbl_0, "&lt;"&amp;tbl_0)+1)), INDEX(IF(ISBLANK(tbl_0), "", COUNTIF(tbl_0, "&lt;"&amp;tbl_0)+1), SMALL(IF(SMALL(IF(COUNTIF($F$2:F6, tbl_0)+ISBLANK(tbl_0)=0, COUNTIF(tbl_0, "&lt;"&amp;tbl_0)+1, ""), 1)=IF(ISBLANK(tbl_0), "", COUNTIF(tbl_0, "&lt;"&amp;tbl_0)+1), ROW(tbl_0)-MIN(ROW(tbl_0))+1), 1), , 1), 0), 1),"")</f>
        <v/>
      </c>
      <c r="Q7" s="23" t="s">
        <v>45</v>
      </c>
      <c r="R7" s="15" t="s">
        <v>46</v>
      </c>
    </row>
    <row r="8" spans="1:18" ht="45" x14ac:dyDescent="0.25">
      <c r="A8" s="12" t="str">
        <f t="array" ref="A8">IFERROR(INDEX(data_set!$B$2:$B$511, MATCH(0, FREQUENCY(IF(EXACT(data_set!$B$2:$B$511, TRANSPOSE($A$2:A7)), MATCH(ROW(data_set!$B$2:$B$511), ROW(data_set!$B$2:$B$511)), ""), MATCH(ROW(data_set!$B$2:$B$511), ROW(data_set!$B$2:$B$511))), 0)), "")</f>
        <v>Ruckus</v>
      </c>
      <c r="B8" s="13" t="str">
        <f t="array" ref="B8">IFERROR(INDEX(data_set!$A$2:$A$511, MATCH(0, FREQUENCY(IF(EXACT(data_set!$A$2:$A$511, TRANSPOSE($B$2:B7)), MATCH(ROW(data_set!$A$2:$A$511), ROW(data_set!$A$2:$A$511)), ""), MATCH(ROW(data_set!$A$2:$A$511), ROW(data_set!$A$2:$A$511))), 0)), "")</f>
        <v>Networking Gear</v>
      </c>
      <c r="C8" s="14" t="str">
        <f t="array" ref="C8">IFERROR(INDEX(data_set!$A$2:$G$511,SMALL(IF((data_set!$B$2:$B$511=dd_vendor)*(data_set!$U$2:$U$511=""),ROW(data_set!$B$2:$B$511)),ROW(data_set!6:6)),3),"")</f>
        <v>Installation Services</v>
      </c>
      <c r="D8" s="26" t="str">
        <f t="array" ref="D8">IFERROR(INDEX($C$3:$C$3, MATCH(0, COUNTIF($D$2:D7, $C$3:$C$3), 0)),"")</f>
        <v/>
      </c>
      <c r="E8" s="12" t="str">
        <f t="array" ref="E8">IFERROR(INDEX(tbl, SMALL(IF(SMALL(IF(COUNTIF($E$2:E7, tbl)+ISBLANK(tbl)=0, COUNTIF(tbl, "&lt;"&amp;tbl)+1, ""), 1)=IF(ISBLANK(tbl), "", COUNTIF(tbl, "&lt;"&amp;tbl)+1), ROW(tbl)-MIN(ROW(tbl))+1), 1), MATCH(MIN(IF(COUNTIF($E$2:E7, tbl)+ISBLANK(tbl)&gt;0, "", COUNTIF(tbl, "&lt;"&amp;tbl)+1)), INDEX(IF(ISBLANK(tbl), "", COUNTIF(tbl, "&lt;"&amp;tbl)+1), SMALL(IF(SMALL(IF(COUNTIF($E$2:E7, tbl)+ISBLANK(tbl)=0, COUNTIF(tbl, "&lt;"&amp;tbl)+1, ""), 1)=IF(ISBLANK(tbl), "", COUNTIF(tbl, "&lt;"&amp;tbl)+1), ROW(tbl)-MIN(ROW(tbl))+1), 1), , 1), 0), 1),"")</f>
        <v>Datamax</v>
      </c>
      <c r="F8" s="17" t="str">
        <f t="array" ref="F8">IFERROR(INDEX(tbl_0, SMALL(IF(SMALL(IF(COUNTIF($F$2:F7, tbl_0)+ISBLANK(tbl_0)=0, COUNTIF(tbl_0, "&lt;"&amp;tbl_0)+1, ""), 1)=IF(ISBLANK(tbl_0), "", COUNTIF(tbl_0, "&lt;"&amp;tbl_0)+1), ROW(tbl_0)-MIN(ROW(tbl_0))+1), 1), MATCH(MIN(IF(COUNTIF($F$2:F7, tbl_0)+ISBLANK(tbl_0)&gt;0, "", COUNTIF(tbl_0, "&lt;"&amp;tbl_0)+1)), INDEX(IF(ISBLANK(tbl_0), "", COUNTIF(tbl_0, "&lt;"&amp;tbl_0)+1), SMALL(IF(SMALL(IF(COUNTIF($F$2:F7, tbl_0)+ISBLANK(tbl_0)=0, COUNTIF(tbl_0, "&lt;"&amp;tbl_0)+1, ""), 1)=IF(ISBLANK(tbl_0), "", COUNTIF(tbl_0, "&lt;"&amp;tbl_0)+1), ROW(tbl_0)-MIN(ROW(tbl_0))+1), 1), , 1), 0), 1),"")</f>
        <v/>
      </c>
      <c r="Q8" s="22" t="s">
        <v>7</v>
      </c>
      <c r="R8" s="1" t="s">
        <v>47</v>
      </c>
    </row>
    <row r="9" spans="1:18" ht="30" x14ac:dyDescent="0.25">
      <c r="A9" s="12" t="str">
        <f t="array" ref="A9">IFERROR(INDEX(data_set!$B$2:$B$511, MATCH(0, FREQUENCY(IF(EXACT(data_set!$B$2:$B$511, TRANSPOSE($A$2:A8)), MATCH(ROW(data_set!$B$2:$B$511), ROW(data_set!$B$2:$B$511)), ""), MATCH(ROW(data_set!$B$2:$B$511), ROW(data_set!$B$2:$B$511))), 0)), "")</f>
        <v>Zebra</v>
      </c>
      <c r="B9" s="13" t="str">
        <f t="array" ref="B9">IFERROR(INDEX(data_set!$A$2:$A$511, MATCH(0, FREQUENCY(IF(EXACT(data_set!$A$2:$A$511, TRANSPOSE($B$2:B8)), MATCH(ROW(data_set!$A$2:$A$511), ROW(data_set!$A$2:$A$511)), ""), MATCH(ROW(data_set!$A$2:$A$511), ROW(data_set!$A$2:$A$511))), 0)), "")</f>
        <v>Projector</v>
      </c>
      <c r="C9" s="14" t="str">
        <f t="array" ref="C9">IFERROR(INDEX(data_set!$A$2:$G$511,SMALL(IF((data_set!$B$2:$B$511=dd_vendor)*(data_set!$U$2:$U$511=""),ROW(data_set!$B$2:$B$511)),ROW(data_set!7:7)),3),"")</f>
        <v>Installation Services</v>
      </c>
      <c r="D9" s="26" t="str">
        <f t="array" ref="D9">IFERROR(INDEX($C$3:$C$3, MATCH(0, COUNTIF($D$2:D8, $C$3:$C$3), 0)),"")</f>
        <v/>
      </c>
      <c r="E9" s="12" t="str">
        <f t="array" ref="E9">IFERROR(INDEX(tbl, SMALL(IF(SMALL(IF(COUNTIF($E$2:E8, tbl)+ISBLANK(tbl)=0, COUNTIF(tbl, "&lt;"&amp;tbl)+1, ""), 1)=IF(ISBLANK(tbl), "", COUNTIF(tbl, "&lt;"&amp;tbl)+1), ROW(tbl)-MIN(ROW(tbl))+1), 1), MATCH(MIN(IF(COUNTIF($E$2:E8, tbl)+ISBLANK(tbl)&gt;0, "", COUNTIF(tbl, "&lt;"&amp;tbl)+1)), INDEX(IF(ISBLANK(tbl), "", COUNTIF(tbl, "&lt;"&amp;tbl)+1), SMALL(IF(SMALL(IF(COUNTIF($E$2:E8, tbl)+ISBLANK(tbl)=0, COUNTIF(tbl, "&lt;"&amp;tbl)+1, ""), 1)=IF(ISBLANK(tbl), "", COUNTIF(tbl, "&lt;"&amp;tbl)+1), ROW(tbl)-MIN(ROW(tbl))+1), 1), , 1), 0), 1),"")</f>
        <v>Intermec</v>
      </c>
      <c r="F9" s="17" t="str">
        <f t="array" ref="F9">IFERROR(INDEX(tbl_0, SMALL(IF(SMALL(IF(COUNTIF($F$2:F8, tbl_0)+ISBLANK(tbl_0)=0, COUNTIF(tbl_0, "&lt;"&amp;tbl_0)+1, ""), 1)=IF(ISBLANK(tbl_0), "", COUNTIF(tbl_0, "&lt;"&amp;tbl_0)+1), ROW(tbl_0)-MIN(ROW(tbl_0))+1), 1), MATCH(MIN(IF(COUNTIF($F$2:F8, tbl_0)+ISBLANK(tbl_0)&gt;0, "", COUNTIF(tbl_0, "&lt;"&amp;tbl_0)+1)), INDEX(IF(ISBLANK(tbl_0), "", COUNTIF(tbl_0, "&lt;"&amp;tbl_0)+1), SMALL(IF(SMALL(IF(COUNTIF($F$2:F8, tbl_0)+ISBLANK(tbl_0)=0, COUNTIF(tbl_0, "&lt;"&amp;tbl_0)+1, ""), 1)=IF(ISBLANK(tbl_0), "", COUNTIF(tbl_0, "&lt;"&amp;tbl_0)+1), ROW(tbl_0)-MIN(ROW(tbl_0))+1), 1), , 1), 0), 1),"")</f>
        <v/>
      </c>
      <c r="Q9" s="24" t="s">
        <v>48</v>
      </c>
      <c r="R9" s="15" t="s">
        <v>49</v>
      </c>
    </row>
    <row r="10" spans="1:18" ht="45" x14ac:dyDescent="0.25">
      <c r="A10" s="12" t="str">
        <f t="array" ref="A10">IFERROR(INDEX(data_set!$B$2:$B$511, MATCH(0, FREQUENCY(IF(EXACT(data_set!$B$2:$B$511, TRANSPOSE($A$2:A9)), MATCH(ROW(data_set!$B$2:$B$511), ROW(data_set!$B$2:$B$511)), ""), MATCH(ROW(data_set!$B$2:$B$511), ROW(data_set!$B$2:$B$511))), 0)), "")</f>
        <v>Tec</v>
      </c>
      <c r="B10" s="13" t="str">
        <f t="array" ref="B10">IFERROR(INDEX(data_set!$A$2:$A$511, MATCH(0, FREQUENCY(IF(EXACT(data_set!$A$2:$A$511, TRANSPOSE($B$2:B9)), MATCH(ROW(data_set!$A$2:$A$511), ROW(data_set!$A$2:$A$511)), ""), MATCH(ROW(data_set!$A$2:$A$511), ROW(data_set!$A$2:$A$511))), 0)), "")</f>
        <v>Personal Devices</v>
      </c>
      <c r="C10" s="14" t="str">
        <f t="array" ref="C10">IFERROR(INDEX(data_set!$A$2:$G$511,SMALL(IF((data_set!$B$2:$B$511=dd_vendor)*(data_set!$U$2:$U$511=""),ROW(data_set!$B$2:$B$511)),ROW(data_set!8:8)),3),"")</f>
        <v>Installation Services</v>
      </c>
      <c r="D10" s="26" t="str">
        <f t="array" ref="D10">IFERROR(INDEX($C$3:$C$3, MATCH(0, COUNTIF($D$2:D9, $C$3:$C$3), 0)),"")</f>
        <v/>
      </c>
      <c r="E10" s="12" t="str">
        <f t="array" ref="E10">IFERROR(INDEX(tbl, SMALL(IF(SMALL(IF(COUNTIF($E$2:E9, tbl)+ISBLANK(tbl)=0, COUNTIF(tbl, "&lt;"&amp;tbl)+1, ""), 1)=IF(ISBLANK(tbl), "", COUNTIF(tbl, "&lt;"&amp;tbl)+1), ROW(tbl)-MIN(ROW(tbl))+1), 1), MATCH(MIN(IF(COUNTIF($E$2:E9, tbl)+ISBLANK(tbl)&gt;0, "", COUNTIF(tbl, "&lt;"&amp;tbl)+1)), INDEX(IF(ISBLANK(tbl), "", COUNTIF(tbl, "&lt;"&amp;tbl)+1), SMALL(IF(SMALL(IF(COUNTIF($E$2:E9, tbl)+ISBLANK(tbl)=0, COUNTIF(tbl, "&lt;"&amp;tbl)+1, ""), 1)=IF(ISBLANK(tbl), "", COUNTIF(tbl, "&lt;"&amp;tbl)+1), ROW(tbl)-MIN(ROW(tbl))+1), 1), , 1), 0), 1),"")</f>
        <v>ITAD &amp; Recycle</v>
      </c>
      <c r="F10" s="17" t="str">
        <f t="array" ref="F10">IFERROR(INDEX(tbl_0, SMALL(IF(SMALL(IF(COUNTIF($F$2:F9, tbl_0)+ISBLANK(tbl_0)=0, COUNTIF(tbl_0, "&lt;"&amp;tbl_0)+1, ""), 1)=IF(ISBLANK(tbl_0), "", COUNTIF(tbl_0, "&lt;"&amp;tbl_0)+1), ROW(tbl_0)-MIN(ROW(tbl_0))+1), 1), MATCH(MIN(IF(COUNTIF($F$2:F9, tbl_0)+ISBLANK(tbl_0)&gt;0, "", COUNTIF(tbl_0, "&lt;"&amp;tbl_0)+1)), INDEX(IF(ISBLANK(tbl_0), "", COUNTIF(tbl_0, "&lt;"&amp;tbl_0)+1), SMALL(IF(SMALL(IF(COUNTIF($F$2:F9, tbl_0)+ISBLANK(tbl_0)=0, COUNTIF(tbl_0, "&lt;"&amp;tbl_0)+1, ""), 1)=IF(ISBLANK(tbl_0), "", COUNTIF(tbl_0, "&lt;"&amp;tbl_0)+1), ROW(tbl_0)-MIN(ROW(tbl_0))+1), 1), , 1), 0), 1),"")</f>
        <v/>
      </c>
      <c r="Q10" s="22" t="s">
        <v>50</v>
      </c>
      <c r="R10" s="1" t="s">
        <v>51</v>
      </c>
    </row>
    <row r="11" spans="1:18" ht="30" x14ac:dyDescent="0.25">
      <c r="A11" s="12" t="str">
        <f t="array" ref="A11">IFERROR(INDEX(data_set!$B$2:$B$511, MATCH(0, FREQUENCY(IF(EXACT(data_set!$B$2:$B$511, TRANSPOSE($A$2:A10)), MATCH(ROW(data_set!$B$2:$B$511), ROW(data_set!$B$2:$B$511)), ""), MATCH(ROW(data_set!$B$2:$B$511), ROW(data_set!$B$2:$B$511))), 0)), "")</f>
        <v>Sato</v>
      </c>
      <c r="B11" s="13" t="str">
        <f t="array" ref="B11">IFERROR(INDEX(data_set!$A$2:$A$511, MATCH(0, FREQUENCY(IF(EXACT(data_set!$A$2:$A$511, TRANSPOSE($B$2:B10)), MATCH(ROW(data_set!$A$2:$A$511), ROW(data_set!$A$2:$A$511)), ""), MATCH(ROW(data_set!$A$2:$A$511), ROW(data_set!$A$2:$A$511))), 0)), "")</f>
        <v>Print Head</v>
      </c>
      <c r="C11" s="14" t="str">
        <f t="array" ref="C11">IFERROR(INDEX(data_set!$A$2:$G$511,SMALL(IF((data_set!$B$2:$B$511=dd_vendor)*(data_set!$U$2:$U$511=""),ROW(data_set!$B$2:$B$511)),ROW(data_set!9:9)),3),"")</f>
        <v>Installation Services</v>
      </c>
      <c r="D11" s="26" t="str">
        <f t="array" ref="D11">IFERROR(INDEX($C$3:$C$3, MATCH(0, COUNTIF($D$2:D10, $C$3:$C$3), 0)),"")</f>
        <v/>
      </c>
      <c r="E11" s="12" t="str">
        <f t="array" ref="E11">IFERROR(INDEX(tbl, SMALL(IF(SMALL(IF(COUNTIF($E$2:E10, tbl)+ISBLANK(tbl)=0, COUNTIF(tbl, "&lt;"&amp;tbl)+1, ""), 1)=IF(ISBLANK(tbl), "", COUNTIF(tbl, "&lt;"&amp;tbl)+1), ROW(tbl)-MIN(ROW(tbl))+1), 1), MATCH(MIN(IF(COUNTIF($E$2:E10, tbl)+ISBLANK(tbl)&gt;0, "", COUNTIF(tbl, "&lt;"&amp;tbl)+1)), INDEX(IF(ISBLANK(tbl), "", COUNTIF(tbl, "&lt;"&amp;tbl)+1), SMALL(IF(SMALL(IF(COUNTIF($E$2:E10, tbl)+ISBLANK(tbl)=0, COUNTIF(tbl, "&lt;"&amp;tbl)+1, ""), 1)=IF(ISBLANK(tbl), "", COUNTIF(tbl, "&lt;"&amp;tbl)+1), ROW(tbl)-MIN(ROW(tbl))+1), 1), , 1), 0), 1),"")</f>
        <v>Ixia</v>
      </c>
      <c r="F11" s="17" t="str">
        <f t="array" ref="F11">IFERROR(INDEX(tbl_0, SMALL(IF(SMALL(IF(COUNTIF($F$2:F10, tbl_0)+ISBLANK(tbl_0)=0, COUNTIF(tbl_0, "&lt;"&amp;tbl_0)+1, ""), 1)=IF(ISBLANK(tbl_0), "", COUNTIF(tbl_0, "&lt;"&amp;tbl_0)+1), ROW(tbl_0)-MIN(ROW(tbl_0))+1), 1), MATCH(MIN(IF(COUNTIF($F$2:F10, tbl_0)+ISBLANK(tbl_0)&gt;0, "", COUNTIF(tbl_0, "&lt;"&amp;tbl_0)+1)), INDEX(IF(ISBLANK(tbl_0), "", COUNTIF(tbl_0, "&lt;"&amp;tbl_0)+1), SMALL(IF(SMALL(IF(COUNTIF($F$2:F10, tbl_0)+ISBLANK(tbl_0)=0, COUNTIF(tbl_0, "&lt;"&amp;tbl_0)+1, ""), 1)=IF(ISBLANK(tbl_0), "", COUNTIF(tbl_0, "&lt;"&amp;tbl_0)+1), ROW(tbl_0)-MIN(ROW(tbl_0))+1), 1), , 1), 0), 1),"")</f>
        <v/>
      </c>
      <c r="Q11" s="22" t="s">
        <v>52</v>
      </c>
      <c r="R11" s="15" t="s">
        <v>53</v>
      </c>
    </row>
    <row r="12" spans="1:18" ht="30" x14ac:dyDescent="0.25">
      <c r="A12" s="12" t="str">
        <f t="array" ref="A12">IFERROR(INDEX(data_set!$B$2:$B$511, MATCH(0, FREQUENCY(IF(EXACT(data_set!$B$2:$B$511, TRANSPOSE($A$2:A11)), MATCH(ROW(data_set!$B$2:$B$511), ROW(data_set!$B$2:$B$511)), ""), MATCH(ROW(data_set!$B$2:$B$511), ROW(data_set!$B$2:$B$511))), 0)), "")</f>
        <v>Datamax</v>
      </c>
      <c r="B12" s="13" t="str">
        <f t="array" ref="B12">IFERROR(INDEX(data_set!$A$2:$A$511, MATCH(0, FREQUENCY(IF(EXACT(data_set!$A$2:$A$511, TRANSPOSE($B$2:B11)), MATCH(ROW(data_set!$A$2:$A$511), ROW(data_set!$A$2:$A$511)), ""), MATCH(ROW(data_set!$A$2:$A$511), ROW(data_set!$A$2:$A$511))), 0)), "")</f>
        <v/>
      </c>
      <c r="C12" s="14" t="str">
        <f t="array" ref="C12">IFERROR(INDEX(data_set!$A$2:$G$511,SMALL(IF((data_set!$B$2:$B$511=dd_vendor)*(data_set!$U$2:$U$511=""),ROW(data_set!$B$2:$B$511)),ROW(data_set!11:11)),3),"")</f>
        <v>Installation Services</v>
      </c>
      <c r="D12" s="26" t="str">
        <f t="array" ref="D12">IFERROR(INDEX($C$3:$C$3, MATCH(0, COUNTIF($D$2:D11, $C$3:$C$3), 0)),"")</f>
        <v/>
      </c>
      <c r="E12" s="12" t="str">
        <f t="array" ref="E12">IFERROR(INDEX(tbl, SMALL(IF(SMALL(IF(COUNTIF($E$2:E11, tbl)+ISBLANK(tbl)=0, COUNTIF(tbl, "&lt;"&amp;tbl)+1, ""), 1)=IF(ISBLANK(tbl), "", COUNTIF(tbl, "&lt;"&amp;tbl)+1), ROW(tbl)-MIN(ROW(tbl))+1), 1), MATCH(MIN(IF(COUNTIF($E$2:E11, tbl)+ISBLANK(tbl)&gt;0, "", COUNTIF(tbl, "&lt;"&amp;tbl)+1)), INDEX(IF(ISBLANK(tbl), "", COUNTIF(tbl, "&lt;"&amp;tbl)+1), SMALL(IF(SMALL(IF(COUNTIF($E$2:E11, tbl)+ISBLANK(tbl)=0, COUNTIF(tbl, "&lt;"&amp;tbl)+1, ""), 1)=IF(ISBLANK(tbl), "", COUNTIF(tbl, "&lt;"&amp;tbl)+1), ROW(tbl)-MIN(ROW(tbl))+1), 1), , 1), 0), 1),"")</f>
        <v>Ruckus</v>
      </c>
      <c r="F12" s="17" t="str">
        <f t="array" ref="F12">IFERROR(INDEX(tbl_0, SMALL(IF(SMALL(IF(COUNTIF($F$2:F11, tbl_0)+ISBLANK(tbl_0)=0, COUNTIF(tbl_0, "&lt;"&amp;tbl_0)+1, ""), 1)=IF(ISBLANK(tbl_0), "", COUNTIF(tbl_0, "&lt;"&amp;tbl_0)+1), ROW(tbl_0)-MIN(ROW(tbl_0))+1), 1), MATCH(MIN(IF(COUNTIF($F$2:F11, tbl_0)+ISBLANK(tbl_0)&gt;0, "", COUNTIF(tbl_0, "&lt;"&amp;tbl_0)+1)), INDEX(IF(ISBLANK(tbl_0), "", COUNTIF(tbl_0, "&lt;"&amp;tbl_0)+1), SMALL(IF(SMALL(IF(COUNTIF($F$2:F11, tbl_0)+ISBLANK(tbl_0)=0, COUNTIF(tbl_0, "&lt;"&amp;tbl_0)+1, ""), 1)=IF(ISBLANK(tbl_0), "", COUNTIF(tbl_0, "&lt;"&amp;tbl_0)+1), ROW(tbl_0)-MIN(ROW(tbl_0))+1), 1), , 1), 0), 1),"")</f>
        <v/>
      </c>
      <c r="Q12" s="23" t="s">
        <v>54</v>
      </c>
      <c r="R12" s="1" t="s">
        <v>55</v>
      </c>
    </row>
    <row r="13" spans="1:18" x14ac:dyDescent="0.25">
      <c r="A13" s="12" t="str">
        <f t="array" ref="A13">IFERROR(INDEX(data_set!$B$2:$B$511, MATCH(0, FREQUENCY(IF(EXACT(data_set!$B$2:$B$511, TRANSPOSE($A$2:A12)), MATCH(ROW(data_set!$B$2:$B$511), ROW(data_set!$B$2:$B$511)), ""), MATCH(ROW(data_set!$B$2:$B$511), ROW(data_set!$B$2:$B$511))), 0)), "")</f>
        <v>Intermec</v>
      </c>
      <c r="B13" s="13" t="str">
        <f t="array" ref="B13">IFERROR(INDEX(data_set!$A$2:$A$511, MATCH(0, FREQUENCY(IF(EXACT(data_set!$A$2:$A$511, TRANSPOSE($B$2:B12)), MATCH(ROW(data_set!$A$2:$A$511), ROW(data_set!$A$2:$A$511)), ""), MATCH(ROW(data_set!$A$2:$A$511), ROW(data_set!$A$2:$A$511))), 0)), "")</f>
        <v/>
      </c>
      <c r="C13" s="14" t="str">
        <f t="array" ref="C13">IFERROR(INDEX(data_set!$A$2:$G$511,SMALL(IF((data_set!$B$2:$B$511=dd_vendor)*(data_set!$U$2:$U$511=""),ROW(data_set!$B$2:$B$511)),ROW(data_set!12:12)),3),"")</f>
        <v>Installation Services</v>
      </c>
      <c r="D13" s="26" t="str">
        <f t="array" ref="D13">IFERROR(INDEX($C$3:$C$3, MATCH(0, COUNTIF($D$2:D12, $C$3:$C$3), 0)),"")</f>
        <v/>
      </c>
      <c r="E13" s="12" t="str">
        <f t="array" ref="E13">IFERROR(INDEX(tbl, SMALL(IF(SMALL(IF(COUNTIF($E$2:E12, tbl)+ISBLANK(tbl)=0, COUNTIF(tbl, "&lt;"&amp;tbl)+1, ""), 1)=IF(ISBLANK(tbl), "", COUNTIF(tbl, "&lt;"&amp;tbl)+1), ROW(tbl)-MIN(ROW(tbl))+1), 1), MATCH(MIN(IF(COUNTIF($E$2:E12, tbl)+ISBLANK(tbl)&gt;0, "", COUNTIF(tbl, "&lt;"&amp;tbl)+1)), INDEX(IF(ISBLANK(tbl), "", COUNTIF(tbl, "&lt;"&amp;tbl)+1), SMALL(IF(SMALL(IF(COUNTIF($E$2:E12, tbl)+ISBLANK(tbl)=0, COUNTIF(tbl, "&lt;"&amp;tbl)+1, ""), 1)=IF(ISBLANK(tbl), "", COUNTIF(tbl, "&lt;"&amp;tbl)+1), ROW(tbl)-MIN(ROW(tbl))+1), 1), , 1), 0), 1),"")</f>
        <v>Samsung</v>
      </c>
      <c r="F13" s="17" t="str">
        <f t="array" ref="F13">IFERROR(INDEX(tbl_0, SMALL(IF(SMALL(IF(COUNTIF($F$2:F12, tbl_0)+ISBLANK(tbl_0)=0, COUNTIF(tbl_0, "&lt;"&amp;tbl_0)+1, ""), 1)=IF(ISBLANK(tbl_0), "", COUNTIF(tbl_0, "&lt;"&amp;tbl_0)+1), ROW(tbl_0)-MIN(ROW(tbl_0))+1), 1), MATCH(MIN(IF(COUNTIF($F$2:F12, tbl_0)+ISBLANK(tbl_0)&gt;0, "", COUNTIF(tbl_0, "&lt;"&amp;tbl_0)+1)), INDEX(IF(ISBLANK(tbl_0), "", COUNTIF(tbl_0, "&lt;"&amp;tbl_0)+1), SMALL(IF(SMALL(IF(COUNTIF($F$2:F12, tbl_0)+ISBLANK(tbl_0)=0, COUNTIF(tbl_0, "&lt;"&amp;tbl_0)+1, ""), 1)=IF(ISBLANK(tbl_0), "", COUNTIF(tbl_0, "&lt;"&amp;tbl_0)+1), ROW(tbl_0)-MIN(ROW(tbl_0))+1), 1), , 1), 0), 1),"")</f>
        <v/>
      </c>
      <c r="Q13" s="23" t="s">
        <v>56</v>
      </c>
      <c r="R13" s="18" t="s">
        <v>57</v>
      </c>
    </row>
    <row r="14" spans="1:18" ht="30" x14ac:dyDescent="0.25">
      <c r="A14" s="12" t="str">
        <f t="array" ref="A14">IFERROR(INDEX(data_set!$B$2:$B$511, MATCH(0, FREQUENCY(IF(EXACT(data_set!$B$2:$B$511, TRANSPOSE($A$2:A13)), MATCH(ROW(data_set!$B$2:$B$511), ROW(data_set!$B$2:$B$511)), ""), MATCH(ROW(data_set!$B$2:$B$511), ROW(data_set!$B$2:$B$511))), 0)), "")</f>
        <v>Verizon</v>
      </c>
      <c r="B14" s="13" t="str">
        <f t="array" ref="B14">IFERROR(INDEX(data_set!$A$2:$A$511, MATCH(0, FREQUENCY(IF(EXACT(data_set!$A$2:$A$511, TRANSPOSE($B$2:B13)), MATCH(ROW(data_set!$A$2:$A$511), ROW(data_set!$A$2:$A$511)), ""), MATCH(ROW(data_set!$A$2:$A$511), ROW(data_set!$A$2:$A$511))), 0)), "")</f>
        <v/>
      </c>
      <c r="C14" s="14" t="str">
        <f t="array" ref="C14">IFERROR(INDEX(data_set!$A$2:$G$511,SMALL(IF((data_set!$B$2:$B$511=dd_vendor)*(data_set!$U$2:$U$511=""),ROW(data_set!$B$2:$B$511)),ROW(data_set!13:13)),3),"")</f>
        <v>Installation Services</v>
      </c>
      <c r="D14" s="26" t="str">
        <f t="array" ref="D14">IFERROR(INDEX($C$3:$C$3, MATCH(0, COUNTIF($D$2:D13, $C$3:$C$3), 0)),"")</f>
        <v/>
      </c>
      <c r="E14" s="12" t="str">
        <f t="array" ref="E14">IFERROR(INDEX(tbl, SMALL(IF(SMALL(IF(COUNTIF($E$2:E13, tbl)+ISBLANK(tbl)=0, COUNTIF(tbl, "&lt;"&amp;tbl)+1, ""), 1)=IF(ISBLANK(tbl), "", COUNTIF(tbl, "&lt;"&amp;tbl)+1), ROW(tbl)-MIN(ROW(tbl))+1), 1), MATCH(MIN(IF(COUNTIF($E$2:E13, tbl)+ISBLANK(tbl)&gt;0, "", COUNTIF(tbl, "&lt;"&amp;tbl)+1)), INDEX(IF(ISBLANK(tbl), "", COUNTIF(tbl, "&lt;"&amp;tbl)+1), SMALL(IF(SMALL(IF(COUNTIF($E$2:E13, tbl)+ISBLANK(tbl)=0, COUNTIF(tbl, "&lt;"&amp;tbl)+1, ""), 1)=IF(ISBLANK(tbl), "", COUNTIF(tbl, "&lt;"&amp;tbl)+1), ROW(tbl)-MIN(ROW(tbl))+1), 1), , 1), 0), 1),"")</f>
        <v>Sato</v>
      </c>
      <c r="F14" s="17" t="str">
        <f t="array" ref="F14">IFERROR(INDEX(tbl_0, SMALL(IF(SMALL(IF(COUNTIF($F$2:F13, tbl_0)+ISBLANK(tbl_0)=0, COUNTIF(tbl_0, "&lt;"&amp;tbl_0)+1, ""), 1)=IF(ISBLANK(tbl_0), "", COUNTIF(tbl_0, "&lt;"&amp;tbl_0)+1), ROW(tbl_0)-MIN(ROW(tbl_0))+1), 1), MATCH(MIN(IF(COUNTIF($F$2:F13, tbl_0)+ISBLANK(tbl_0)&gt;0, "", COUNTIF(tbl_0, "&lt;"&amp;tbl_0)+1)), INDEX(IF(ISBLANK(tbl_0), "", COUNTIF(tbl_0, "&lt;"&amp;tbl_0)+1), SMALL(IF(SMALL(IF(COUNTIF($F$2:F13, tbl_0)+ISBLANK(tbl_0)=0, COUNTIF(tbl_0, "&lt;"&amp;tbl_0)+1, ""), 1)=IF(ISBLANK(tbl_0), "", COUNTIF(tbl_0, "&lt;"&amp;tbl_0)+1), ROW(tbl_0)-MIN(ROW(tbl_0))+1), 1), , 1), 0), 1),"")</f>
        <v/>
      </c>
      <c r="Q14" s="23" t="s">
        <v>58</v>
      </c>
      <c r="R14" s="1" t="s">
        <v>59</v>
      </c>
    </row>
    <row r="15" spans="1:18" x14ac:dyDescent="0.25">
      <c r="A15" s="12" t="str">
        <f t="array" ref="A15">IFERROR(INDEX(data_set!$B$2:$B$511, MATCH(0, FREQUENCY(IF(EXACT(data_set!$B$2:$B$511, TRANSPOSE($A$2:A14)), MATCH(ROW(data_set!$B$2:$B$511), ROW(data_set!$B$2:$B$511)), ""), MATCH(ROW(data_set!$B$2:$B$511), ROW(data_set!$B$2:$B$511))), 0)), "")</f>
        <v>Avaya</v>
      </c>
      <c r="B15" s="13" t="str">
        <f t="array" ref="B15">IFERROR(INDEX(data_set!$A$2:$A$511, MATCH(0, FREQUENCY(IF(EXACT(data_set!$A$2:$A$511, TRANSPOSE($B$2:B14)), MATCH(ROW(data_set!$A$2:$A$511), ROW(data_set!$A$2:$A$511)), ""), MATCH(ROW(data_set!$A$2:$A$511), ROW(data_set!$A$2:$A$511))), 0)), "")</f>
        <v/>
      </c>
      <c r="C15" s="14" t="str">
        <f t="array" ref="C15">IFERROR(INDEX(data_set!$A$2:$G$511,SMALL(IF((data_set!$B$2:$B$511=dd_vendor)*(data_set!$U$2:$U$511=""),ROW(data_set!$B$2:$B$511)),ROW(data_set!15:15)),3),"")</f>
        <v>Installation Services</v>
      </c>
      <c r="D15" s="26" t="str">
        <f t="array" ref="D15">IFERROR(INDEX($C$3:$C$3, MATCH(0, COUNTIF($D$2:D14, $C$3:$C$3), 0)),"")</f>
        <v/>
      </c>
      <c r="E15" s="12" t="str">
        <f t="array" ref="E15">IFERROR(INDEX(tbl, SMALL(IF(SMALL(IF(COUNTIF($E$2:E14, tbl)+ISBLANK(tbl)=0, COUNTIF(tbl, "&lt;"&amp;tbl)+1, ""), 1)=IF(ISBLANK(tbl), "", COUNTIF(tbl, "&lt;"&amp;tbl)+1), ROW(tbl)-MIN(ROW(tbl))+1), 1), MATCH(MIN(IF(COUNTIF($E$2:E14, tbl)+ISBLANK(tbl)&gt;0, "", COUNTIF(tbl, "&lt;"&amp;tbl)+1)), INDEX(IF(ISBLANK(tbl), "", COUNTIF(tbl, "&lt;"&amp;tbl)+1), SMALL(IF(SMALL(IF(COUNTIF($E$2:E14, tbl)+ISBLANK(tbl)=0, COUNTIF(tbl, "&lt;"&amp;tbl)+1, ""), 1)=IF(ISBLANK(tbl), "", COUNTIF(tbl, "&lt;"&amp;tbl)+1), ROW(tbl)-MIN(ROW(tbl))+1), 1), , 1), 0), 1),"")</f>
        <v>Services</v>
      </c>
      <c r="F15" s="17" t="str">
        <f t="array" ref="F15">IFERROR(INDEX(tbl_0, SMALL(IF(SMALL(IF(COUNTIF($F$2:F14, tbl_0)+ISBLANK(tbl_0)=0, COUNTIF(tbl_0, "&lt;"&amp;tbl_0)+1, ""), 1)=IF(ISBLANK(tbl_0), "", COUNTIF(tbl_0, "&lt;"&amp;tbl_0)+1), ROW(tbl_0)-MIN(ROW(tbl_0))+1), 1), MATCH(MIN(IF(COUNTIF($F$2:F14, tbl_0)+ISBLANK(tbl_0)&gt;0, "", COUNTIF(tbl_0, "&lt;"&amp;tbl_0)+1)), INDEX(IF(ISBLANK(tbl_0), "", COUNTIF(tbl_0, "&lt;"&amp;tbl_0)+1), SMALL(IF(SMALL(IF(COUNTIF($F$2:F14, tbl_0)+ISBLANK(tbl_0)=0, COUNTIF(tbl_0, "&lt;"&amp;tbl_0)+1, ""), 1)=IF(ISBLANK(tbl_0), "", COUNTIF(tbl_0, "&lt;"&amp;tbl_0)+1), ROW(tbl_0)-MIN(ROW(tbl_0))+1), 1), , 1), 0), 1),"")</f>
        <v/>
      </c>
      <c r="Q15" s="22" t="s">
        <v>60</v>
      </c>
      <c r="R15" s="15"/>
    </row>
    <row r="16" spans="1:18" x14ac:dyDescent="0.25">
      <c r="A16" s="12" t="str">
        <f t="array" ref="A16">IFERROR(INDEX(data_set!$B$2:$B$511, MATCH(0, FREQUENCY(IF(EXACT(data_set!$B$2:$B$511, TRANSPOSE($A$2:A15)), MATCH(ROW(data_set!$B$2:$B$511), ROW(data_set!$B$2:$B$511)), ""), MATCH(ROW(data_set!$B$2:$B$511), ROW(data_set!$B$2:$B$511))), 0)), "")</f>
        <v>ITAD &amp; Recycle</v>
      </c>
      <c r="B16" s="13" t="str">
        <f t="array" ref="B16">IFERROR(INDEX(data_set!$A$2:$A$511, MATCH(0, FREQUENCY(IF(EXACT(data_set!$A$2:$A$511, TRANSPOSE($B$2:B15)), MATCH(ROW(data_set!$A$2:$A$511), ROW(data_set!$A$2:$A$511)), ""), MATCH(ROW(data_set!$A$2:$A$511), ROW(data_set!$A$2:$A$511))), 0)), "")</f>
        <v/>
      </c>
      <c r="C16" s="14" t="str">
        <f t="array" ref="C16">IFERROR(INDEX(data_set!$A$2:$G$511,SMALL(IF((data_set!$B$2:$B$511=dd_vendor)*(data_set!$U$2:$U$511=""),ROW(data_set!$B$2:$B$511)),ROW(data_set!17:17)),3),"")</f>
        <v>Installation Services</v>
      </c>
      <c r="D16" s="26" t="str">
        <f t="array" ref="D16">IFERROR(INDEX($C$3:$C$3, MATCH(0, COUNTIF($D$2:D15, $C$3:$C$3), 0)),"")</f>
        <v/>
      </c>
      <c r="E16" s="12" t="str">
        <f t="array" ref="E16">IFERROR(INDEX(tbl, SMALL(IF(SMALL(IF(COUNTIF($E$2:E15, tbl)+ISBLANK(tbl)=0, COUNTIF(tbl, "&lt;"&amp;tbl)+1, ""), 1)=IF(ISBLANK(tbl), "", COUNTIF(tbl, "&lt;"&amp;tbl)+1), ROW(tbl)-MIN(ROW(tbl))+1), 1), MATCH(MIN(IF(COUNTIF($E$2:E15, tbl)+ISBLANK(tbl)&gt;0, "", COUNTIF(tbl, "&lt;"&amp;tbl)+1)), INDEX(IF(ISBLANK(tbl), "", COUNTIF(tbl, "&lt;"&amp;tbl)+1), SMALL(IF(SMALL(IF(COUNTIF($E$2:E15, tbl)+ISBLANK(tbl)=0, COUNTIF(tbl, "&lt;"&amp;tbl)+1, ""), 1)=IF(ISBLANK(tbl), "", COUNTIF(tbl, "&lt;"&amp;tbl)+1), ROW(tbl)-MIN(ROW(tbl))+1), 1), , 1), 0), 1),"")</f>
        <v>Tec</v>
      </c>
      <c r="F16" s="17" t="str">
        <f t="array" ref="F16">IFERROR(INDEX(tbl_0, SMALL(IF(SMALL(IF(COUNTIF($F$2:F15, tbl_0)+ISBLANK(tbl_0)=0, COUNTIF(tbl_0, "&lt;"&amp;tbl_0)+1, ""), 1)=IF(ISBLANK(tbl_0), "", COUNTIF(tbl_0, "&lt;"&amp;tbl_0)+1), ROW(tbl_0)-MIN(ROW(tbl_0))+1), 1), MATCH(MIN(IF(COUNTIF($F$2:F15, tbl_0)+ISBLANK(tbl_0)&gt;0, "", COUNTIF(tbl_0, "&lt;"&amp;tbl_0)+1)), INDEX(IF(ISBLANK(tbl_0), "", COUNTIF(tbl_0, "&lt;"&amp;tbl_0)+1), SMALL(IF(SMALL(IF(COUNTIF($F$2:F15, tbl_0)+ISBLANK(tbl_0)=0, COUNTIF(tbl_0, "&lt;"&amp;tbl_0)+1, ""), 1)=IF(ISBLANK(tbl_0), "", COUNTIF(tbl_0, "&lt;"&amp;tbl_0)+1), ROW(tbl_0)-MIN(ROW(tbl_0))+1), 1), , 1), 0), 1),"")</f>
        <v/>
      </c>
      <c r="Q16" s="22" t="s">
        <v>60</v>
      </c>
      <c r="R16" s="1"/>
    </row>
    <row r="17" spans="1:18" x14ac:dyDescent="0.25">
      <c r="A17" s="12" t="str">
        <f t="array" ref="A17">IFERROR(INDEX(data_set!$B$2:$B$511, MATCH(0, FREQUENCY(IF(EXACT(data_set!$B$2:$B$511, TRANSPOSE($A$2:A16)), MATCH(ROW(data_set!$B$2:$B$511), ROW(data_set!$B$2:$B$511)), ""), MATCH(ROW(data_set!$B$2:$B$511), ROW(data_set!$B$2:$B$511))), 0)), "")</f>
        <v>Cradlepoint</v>
      </c>
      <c r="B17" s="13" t="str">
        <f t="array" ref="B17">IFERROR(INDEX(data_set!$A$2:$A$511, MATCH(0, FREQUENCY(IF(EXACT(data_set!$A$2:$A$511, TRANSPOSE($B$2:B16)), MATCH(ROW(data_set!$A$2:$A$511), ROW(data_set!$A$2:$A$511)), ""), MATCH(ROW(data_set!$A$2:$A$511), ROW(data_set!$A$2:$A$511))), 0)), "")</f>
        <v/>
      </c>
      <c r="C17" s="14" t="str">
        <f t="array" ref="C17">IFERROR(INDEX(data_set!$A$2:$G$511,SMALL(IF((data_set!$B$2:$B$511=dd_vendor)*(data_set!$U$2:$U$511=""),ROW(data_set!$B$2:$B$511)),ROW(data_set!18:18)),3),"")</f>
        <v>Installation Services</v>
      </c>
      <c r="D17" s="26" t="str">
        <f t="array" ref="D17">IFERROR(INDEX($C$3:$C$3, MATCH(0, COUNTIF($D$2:D16, $C$3:$C$3), 0)),"")</f>
        <v/>
      </c>
      <c r="E17" s="12" t="str">
        <f t="array" ref="E17">IFERROR(INDEX(tbl, SMALL(IF(SMALL(IF(COUNTIF($E$2:E16, tbl)+ISBLANK(tbl)=0, COUNTIF(tbl, "&lt;"&amp;tbl)+1, ""), 1)=IF(ISBLANK(tbl), "", COUNTIF(tbl, "&lt;"&amp;tbl)+1), ROW(tbl)-MIN(ROW(tbl))+1), 1), MATCH(MIN(IF(COUNTIF($E$2:E16, tbl)+ISBLANK(tbl)&gt;0, "", COUNTIF(tbl, "&lt;"&amp;tbl)+1)), INDEX(IF(ISBLANK(tbl), "", COUNTIF(tbl, "&lt;"&amp;tbl)+1), SMALL(IF(SMALL(IF(COUNTIF($E$2:E16, tbl)+ISBLANK(tbl)=0, COUNTIF(tbl, "&lt;"&amp;tbl)+1, ""), 1)=IF(ISBLANK(tbl), "", COUNTIF(tbl, "&lt;"&amp;tbl)+1), ROW(tbl)-MIN(ROW(tbl))+1), 1), , 1), 0), 1),"")</f>
        <v>Verizon</v>
      </c>
      <c r="F17" s="17" t="str">
        <f t="array" ref="F17">IFERROR(INDEX(tbl_0, SMALL(IF(SMALL(IF(COUNTIF($F$2:F16, tbl_0)+ISBLANK(tbl_0)=0, COUNTIF(tbl_0, "&lt;"&amp;tbl_0)+1, ""), 1)=IF(ISBLANK(tbl_0), "", COUNTIF(tbl_0, "&lt;"&amp;tbl_0)+1), ROW(tbl_0)-MIN(ROW(tbl_0))+1), 1), MATCH(MIN(IF(COUNTIF($F$2:F16, tbl_0)+ISBLANK(tbl_0)&gt;0, "", COUNTIF(tbl_0, "&lt;"&amp;tbl_0)+1)), INDEX(IF(ISBLANK(tbl_0), "", COUNTIF(tbl_0, "&lt;"&amp;tbl_0)+1), SMALL(IF(SMALL(IF(COUNTIF($F$2:F16, tbl_0)+ISBLANK(tbl_0)=0, COUNTIF(tbl_0, "&lt;"&amp;tbl_0)+1, ""), 1)=IF(ISBLANK(tbl_0), "", COUNTIF(tbl_0, "&lt;"&amp;tbl_0)+1), ROW(tbl_0)-MIN(ROW(tbl_0))+1), 1), , 1), 0), 1),"")</f>
        <v/>
      </c>
      <c r="Q17" s="22" t="s">
        <v>60</v>
      </c>
      <c r="R17" s="18"/>
    </row>
    <row r="18" spans="1:18" x14ac:dyDescent="0.25">
      <c r="A18" s="12" t="str">
        <f t="array" ref="A18">IFERROR(INDEX(data_set!$B$2:$B$511, MATCH(0, FREQUENCY(IF(EXACT(data_set!$B$2:$B$511, TRANSPOSE($A$2:A17)), MATCH(ROW(data_set!$B$2:$B$511), ROW(data_set!$B$2:$B$511)), ""), MATCH(ROW(data_set!$B$2:$B$511), ROW(data_set!$B$2:$B$511))), 0)), "")</f>
        <v>Ixia</v>
      </c>
      <c r="B18" s="13" t="str">
        <f t="array" ref="B18">IFERROR(INDEX(data_set!$A$2:$A$511, MATCH(0, FREQUENCY(IF(EXACT(data_set!$A$2:$A$511, TRANSPOSE($B$2:B17)), MATCH(ROW(data_set!$A$2:$A$511), ROW(data_set!$A$2:$A$511)), ""), MATCH(ROW(data_set!$A$2:$A$511), ROW(data_set!$A$2:$A$511))), 0)), "")</f>
        <v/>
      </c>
      <c r="C18" s="14" t="str">
        <f t="array" ref="C18">IFERROR(INDEX(data_set!$A$2:$G$511,SMALL(IF((data_set!$B$2:$B$511=dd_vendor)*(data_set!$U$2:$U$511=""),ROW(data_set!$B$2:$B$511)),ROW(data_set!20:20)),3),"")</f>
        <v>Installation Services</v>
      </c>
      <c r="D18" s="26" t="str">
        <f t="array" ref="D18">IFERROR(INDEX($C$3:$C$3, MATCH(0, COUNTIF($D$2:D17, $C$3:$C$3), 0)),"")</f>
        <v/>
      </c>
      <c r="E18" s="12" t="str">
        <f t="array" ref="E18">IFERROR(INDEX(tbl, SMALL(IF(SMALL(IF(COUNTIF($E$2:E17, tbl)+ISBLANK(tbl)=0, COUNTIF(tbl, "&lt;"&amp;tbl)+1, ""), 1)=IF(ISBLANK(tbl), "", COUNTIF(tbl, "&lt;"&amp;tbl)+1), ROW(tbl)-MIN(ROW(tbl))+1), 1), MATCH(MIN(IF(COUNTIF($E$2:E17, tbl)+ISBLANK(tbl)&gt;0, "", COUNTIF(tbl, "&lt;"&amp;tbl)+1)), INDEX(IF(ISBLANK(tbl), "", COUNTIF(tbl, "&lt;"&amp;tbl)+1), SMALL(IF(SMALL(IF(COUNTIF($E$2:E17, tbl)+ISBLANK(tbl)=0, COUNTIF(tbl, "&lt;"&amp;tbl)+1, ""), 1)=IF(ISBLANK(tbl), "", COUNTIF(tbl, "&lt;"&amp;tbl)+1), ROW(tbl)-MIN(ROW(tbl))+1), 1), , 1), 0), 1),"")</f>
        <v>Zebra</v>
      </c>
      <c r="F18" s="17" t="str">
        <f t="array" ref="F18">IFERROR(INDEX(tbl_0, SMALL(IF(SMALL(IF(COUNTIF($F$2:F17, tbl_0)+ISBLANK(tbl_0)=0, COUNTIF(tbl_0, "&lt;"&amp;tbl_0)+1, ""), 1)=IF(ISBLANK(tbl_0), "", COUNTIF(tbl_0, "&lt;"&amp;tbl_0)+1), ROW(tbl_0)-MIN(ROW(tbl_0))+1), 1), MATCH(MIN(IF(COUNTIF($F$2:F17, tbl_0)+ISBLANK(tbl_0)&gt;0, "", COUNTIF(tbl_0, "&lt;"&amp;tbl_0)+1)), INDEX(IF(ISBLANK(tbl_0), "", COUNTIF(tbl_0, "&lt;"&amp;tbl_0)+1), SMALL(IF(SMALL(IF(COUNTIF($F$2:F17, tbl_0)+ISBLANK(tbl_0)=0, COUNTIF(tbl_0, "&lt;"&amp;tbl_0)+1, ""), 1)=IF(ISBLANK(tbl_0), "", COUNTIF(tbl_0, "&lt;"&amp;tbl_0)+1), ROW(tbl_0)-MIN(ROW(tbl_0))+1), 1), , 1), 0), 1),"")</f>
        <v/>
      </c>
      <c r="Q18" s="22" t="s">
        <v>60</v>
      </c>
      <c r="R18" s="1"/>
    </row>
    <row r="19" spans="1:18" x14ac:dyDescent="0.25">
      <c r="A19" s="12" t="str">
        <f t="array" ref="A19">IFERROR(INDEX(data_set!$B$2:$B$511, MATCH(0, FREQUENCY(IF(EXACT(data_set!$B$2:$B$511, TRANSPOSE($A$2:A18)), MATCH(ROW(data_set!$B$2:$B$511), ROW(data_set!$B$2:$B$511)), ""), MATCH(ROW(data_set!$B$2:$B$511), ROW(data_set!$B$2:$B$511))), 0)), "")</f>
        <v/>
      </c>
      <c r="B19" s="13" t="str">
        <f t="array" ref="B19">IFERROR(INDEX(data_set!$A$2:$A$511, MATCH(0, FREQUENCY(IF(EXACT(data_set!$A$2:$A$511, TRANSPOSE($B$2:B18)), MATCH(ROW(data_set!$A$2:$A$511), ROW(data_set!$A$2:$A$511)), ""), MATCH(ROW(data_set!$A$2:$A$511), ROW(data_set!$A$2:$A$511))), 0)), "")</f>
        <v/>
      </c>
      <c r="C19" s="14" t="str">
        <f t="array" ref="C19">IFERROR(INDEX(data_set!$A$2:$G$511,SMALL(IF((data_set!$B$2:$B$511=dd_vendor)*(data_set!$U$2:$U$511=""),ROW(data_set!$B$2:$B$511)),ROW(data_set!21:21)),3),"")</f>
        <v>Installation Services</v>
      </c>
      <c r="D19" s="26" t="str">
        <f t="array" ref="D19">IFERROR(INDEX($C$3:$C$3, MATCH(0, COUNTIF($D$2:D18, $C$3:$C$3), 0)),"")</f>
        <v/>
      </c>
      <c r="E19" s="12" t="str">
        <f t="array" ref="E19">IFERROR(INDEX(tbl, SMALL(IF(SMALL(IF(COUNTIF($E$2:E18, tbl)+ISBLANK(tbl)=0, COUNTIF(tbl, "&lt;"&amp;tbl)+1, ""), 1)=IF(ISBLANK(tbl), "", COUNTIF(tbl, "&lt;"&amp;tbl)+1), ROW(tbl)-MIN(ROW(tbl))+1), 1), MATCH(MIN(IF(COUNTIF($E$2:E18, tbl)+ISBLANK(tbl)&gt;0, "", COUNTIF(tbl, "&lt;"&amp;tbl)+1)), INDEX(IF(ISBLANK(tbl), "", COUNTIF(tbl, "&lt;"&amp;tbl)+1), SMALL(IF(SMALL(IF(COUNTIF($E$2:E18, tbl)+ISBLANK(tbl)=0, COUNTIF(tbl, "&lt;"&amp;tbl)+1, ""), 1)=IF(ISBLANK(tbl), "", COUNTIF(tbl, "&lt;"&amp;tbl)+1), ROW(tbl)-MIN(ROW(tbl))+1), 1), , 1), 0), 1),"")</f>
        <v/>
      </c>
      <c r="F19" s="17" t="str">
        <f t="array" ref="F19">IFERROR(INDEX(tbl_0, SMALL(IF(SMALL(IF(COUNTIF($F$2:F18, tbl_0)+ISBLANK(tbl_0)=0, COUNTIF(tbl_0, "&lt;"&amp;tbl_0)+1, ""), 1)=IF(ISBLANK(tbl_0), "", COUNTIF(tbl_0, "&lt;"&amp;tbl_0)+1), ROW(tbl_0)-MIN(ROW(tbl_0))+1), 1), MATCH(MIN(IF(COUNTIF($F$2:F18, tbl_0)+ISBLANK(tbl_0)&gt;0, "", COUNTIF(tbl_0, "&lt;"&amp;tbl_0)+1)), INDEX(IF(ISBLANK(tbl_0), "", COUNTIF(tbl_0, "&lt;"&amp;tbl_0)+1), SMALL(IF(SMALL(IF(COUNTIF($F$2:F18, tbl_0)+ISBLANK(tbl_0)=0, COUNTIF(tbl_0, "&lt;"&amp;tbl_0)+1, ""), 1)=IF(ISBLANK(tbl_0), "", COUNTIF(tbl_0, "&lt;"&amp;tbl_0)+1), ROW(tbl_0)-MIN(ROW(tbl_0))+1), 1), , 1), 0), 1),"")</f>
        <v/>
      </c>
      <c r="Q19" s="22" t="s">
        <v>60</v>
      </c>
      <c r="R19" s="15"/>
    </row>
    <row r="20" spans="1:18" x14ac:dyDescent="0.25">
      <c r="A20" s="12" t="str">
        <f t="array" ref="A20">IFERROR(INDEX(data_set!$B$2:$B$511, MATCH(0, FREQUENCY(IF(EXACT(data_set!$B$2:$B$511, TRANSPOSE($A$2:A19)), MATCH(ROW(data_set!$B$2:$B$511), ROW(data_set!$B$2:$B$511)), ""), MATCH(ROW(data_set!$B$2:$B$511), ROW(data_set!$B$2:$B$511))), 0)), "")</f>
        <v/>
      </c>
      <c r="B20" s="13" t="str">
        <f t="array" ref="B20">IFERROR(INDEX(data_set!$A$2:$A$511, MATCH(0, FREQUENCY(IF(EXACT(data_set!$A$2:$A$511, TRANSPOSE($B$2:B19)), MATCH(ROW(data_set!$A$2:$A$511), ROW(data_set!$A$2:$A$511)), ""), MATCH(ROW(data_set!$A$2:$A$511), ROW(data_set!$A$2:$A$511))), 0)), "")</f>
        <v/>
      </c>
      <c r="C20" s="14" t="str">
        <f t="array" ref="C20">IFERROR(INDEX(data_set!$A$2:$G$511,SMALL(IF((data_set!$B$2:$B$511=dd_vendor)*(data_set!$U$2:$U$511=""),ROW(data_set!$B$2:$B$511)),ROW(data_set!23:23)),3),"")</f>
        <v>Installation Services</v>
      </c>
      <c r="D20" s="26" t="str">
        <f t="array" ref="D20">IFERROR(INDEX($C$3:$C$3, MATCH(0, COUNTIF($D$2:D19, $C$3:$C$3), 0)),"")</f>
        <v/>
      </c>
      <c r="E20" s="12" t="str">
        <f t="array" ref="E20">IFERROR(INDEX(tbl, SMALL(IF(SMALL(IF(COUNTIF($E$2:E19, tbl)+ISBLANK(tbl)=0, COUNTIF(tbl, "&lt;"&amp;tbl)+1, ""), 1)=IF(ISBLANK(tbl), "", COUNTIF(tbl, "&lt;"&amp;tbl)+1), ROW(tbl)-MIN(ROW(tbl))+1), 1), MATCH(MIN(IF(COUNTIF($E$2:E19, tbl)+ISBLANK(tbl)&gt;0, "", COUNTIF(tbl, "&lt;"&amp;tbl)+1)), INDEX(IF(ISBLANK(tbl), "", COUNTIF(tbl, "&lt;"&amp;tbl)+1), SMALL(IF(SMALL(IF(COUNTIF($E$2:E19, tbl)+ISBLANK(tbl)=0, COUNTIF(tbl, "&lt;"&amp;tbl)+1, ""), 1)=IF(ISBLANK(tbl), "", COUNTIF(tbl, "&lt;"&amp;tbl)+1), ROW(tbl)-MIN(ROW(tbl))+1), 1), , 1), 0), 1),"")</f>
        <v/>
      </c>
      <c r="F20" s="17" t="str">
        <f t="array" ref="F20">IFERROR(INDEX(tbl_0, SMALL(IF(SMALL(IF(COUNTIF($F$2:F19, tbl_0)+ISBLANK(tbl_0)=0, COUNTIF(tbl_0, "&lt;"&amp;tbl_0)+1, ""), 1)=IF(ISBLANK(tbl_0), "", COUNTIF(tbl_0, "&lt;"&amp;tbl_0)+1), ROW(tbl_0)-MIN(ROW(tbl_0))+1), 1), MATCH(MIN(IF(COUNTIF($F$2:F19, tbl_0)+ISBLANK(tbl_0)&gt;0, "", COUNTIF(tbl_0, "&lt;"&amp;tbl_0)+1)), INDEX(IF(ISBLANK(tbl_0), "", COUNTIF(tbl_0, "&lt;"&amp;tbl_0)+1), SMALL(IF(SMALL(IF(COUNTIF($F$2:F19, tbl_0)+ISBLANK(tbl_0)=0, COUNTIF(tbl_0, "&lt;"&amp;tbl_0)+1, ""), 1)=IF(ISBLANK(tbl_0), "", COUNTIF(tbl_0, "&lt;"&amp;tbl_0)+1), ROW(tbl_0)-MIN(ROW(tbl_0))+1), 1), , 1), 0), 1),"")</f>
        <v/>
      </c>
      <c r="Q20" s="22" t="s">
        <v>60</v>
      </c>
      <c r="R20" s="1"/>
    </row>
    <row r="21" spans="1:18" x14ac:dyDescent="0.25">
      <c r="A21" s="12" t="str">
        <f t="array" ref="A21">IFERROR(INDEX(data_set!$B$2:$B$511, MATCH(0, FREQUENCY(IF(EXACT(data_set!$B$2:$B$511, TRANSPOSE($A$2:A20)), MATCH(ROW(data_set!$B$2:$B$511), ROW(data_set!$B$2:$B$511)), ""), MATCH(ROW(data_set!$B$2:$B$511), ROW(data_set!$B$2:$B$511))), 0)), "")</f>
        <v/>
      </c>
      <c r="B21" s="13" t="str">
        <f t="array" ref="B21">IFERROR(INDEX(data_set!$A$2:$A$511, MATCH(0, FREQUENCY(IF(EXACT(data_set!$A$2:$A$511, TRANSPOSE($B$2:B20)), MATCH(ROW(data_set!$A$2:$A$511), ROW(data_set!$A$2:$A$511)), ""), MATCH(ROW(data_set!$A$2:$A$511), ROW(data_set!$A$2:$A$511))), 0)), "")</f>
        <v/>
      </c>
      <c r="C21" s="14" t="str">
        <f t="array" ref="C21">IFERROR(INDEX(data_set!$A$2:$G$511,SMALL(IF((data_set!$B$2:$B$511=dd_vendor)*(data_set!$U$2:$U$511=""),ROW(data_set!$B$2:$B$511)),ROW(data_set!24:24)),3),"")</f>
        <v>Installation Services</v>
      </c>
      <c r="D21" s="26" t="str">
        <f t="array" ref="D21">IFERROR(INDEX($C$3:$C$3, MATCH(0, COUNTIF($D$2:D20, $C$3:$C$3), 0)),"")</f>
        <v/>
      </c>
      <c r="E21" s="12" t="str">
        <f t="array" ref="E21">IFERROR(INDEX(tbl, SMALL(IF(SMALL(IF(COUNTIF($E$2:E20, tbl)+ISBLANK(tbl)=0, COUNTIF(tbl, "&lt;"&amp;tbl)+1, ""), 1)=IF(ISBLANK(tbl), "", COUNTIF(tbl, "&lt;"&amp;tbl)+1), ROW(tbl)-MIN(ROW(tbl))+1), 1), MATCH(MIN(IF(COUNTIF($E$2:E20, tbl)+ISBLANK(tbl)&gt;0, "", COUNTIF(tbl, "&lt;"&amp;tbl)+1)), INDEX(IF(ISBLANK(tbl), "", COUNTIF(tbl, "&lt;"&amp;tbl)+1), SMALL(IF(SMALL(IF(COUNTIF($E$2:E20, tbl)+ISBLANK(tbl)=0, COUNTIF(tbl, "&lt;"&amp;tbl)+1, ""), 1)=IF(ISBLANK(tbl), "", COUNTIF(tbl, "&lt;"&amp;tbl)+1), ROW(tbl)-MIN(ROW(tbl))+1), 1), , 1), 0), 1),"")</f>
        <v/>
      </c>
      <c r="F21" s="17" t="str">
        <f t="array" ref="F21">IFERROR(INDEX(tbl_0, SMALL(IF(SMALL(IF(COUNTIF($F$2:F20, tbl_0)+ISBLANK(tbl_0)=0, COUNTIF(tbl_0, "&lt;"&amp;tbl_0)+1, ""), 1)=IF(ISBLANK(tbl_0), "", COUNTIF(tbl_0, "&lt;"&amp;tbl_0)+1), ROW(tbl_0)-MIN(ROW(tbl_0))+1), 1), MATCH(MIN(IF(COUNTIF($F$2:F20, tbl_0)+ISBLANK(tbl_0)&gt;0, "", COUNTIF(tbl_0, "&lt;"&amp;tbl_0)+1)), INDEX(IF(ISBLANK(tbl_0), "", COUNTIF(tbl_0, "&lt;"&amp;tbl_0)+1), SMALL(IF(SMALL(IF(COUNTIF($F$2:F20, tbl_0)+ISBLANK(tbl_0)=0, COUNTIF(tbl_0, "&lt;"&amp;tbl_0)+1, ""), 1)=IF(ISBLANK(tbl_0), "", COUNTIF(tbl_0, "&lt;"&amp;tbl_0)+1), ROW(tbl_0)-MIN(ROW(tbl_0))+1), 1), , 1), 0), 1),"")</f>
        <v/>
      </c>
      <c r="Q21" s="22" t="s">
        <v>60</v>
      </c>
      <c r="R21" s="15"/>
    </row>
    <row r="22" spans="1:18" x14ac:dyDescent="0.25">
      <c r="A22" s="12" t="str">
        <f t="array" ref="A22">IFERROR(INDEX(data_set!$B$2:$B$511, MATCH(0, FREQUENCY(IF(EXACT(data_set!$B$2:$B$511, TRANSPOSE($A$2:A21)), MATCH(ROW(data_set!$B$2:$B$511), ROW(data_set!$B$2:$B$511)), ""), MATCH(ROW(data_set!$B$2:$B$511), ROW(data_set!$B$2:$B$511))), 0)), "")</f>
        <v/>
      </c>
      <c r="B22" s="13" t="str">
        <f t="array" ref="B22">IFERROR(INDEX(data_set!$A$2:$A$511, MATCH(0, FREQUENCY(IF(EXACT(data_set!$A$2:$A$511, TRANSPOSE($B$2:B21)), MATCH(ROW(data_set!$A$2:$A$511), ROW(data_set!$A$2:$A$511)), ""), MATCH(ROW(data_set!$A$2:$A$511), ROW(data_set!$A$2:$A$511))), 0)), "")</f>
        <v/>
      </c>
      <c r="C22" s="14" t="str">
        <f t="array" ref="C22">IFERROR(INDEX(data_set!$A$2:$G$511,SMALL(IF((data_set!$B$2:$B$511=dd_vendor)*(data_set!$U$2:$U$511=""),ROW(data_set!$B$2:$B$511)),ROW(data_set!26:26)),3),"")</f>
        <v>Installation Services</v>
      </c>
      <c r="D22" s="26" t="str">
        <f t="array" ref="D22">IFERROR(INDEX($C$3:$C$3, MATCH(0, COUNTIF($D$2:D21, $C$3:$C$3), 0)),"")</f>
        <v/>
      </c>
      <c r="E22" s="12" t="str">
        <f t="array" ref="E22">IFERROR(INDEX(tbl, SMALL(IF(SMALL(IF(COUNTIF($E$2:E21, tbl)+ISBLANK(tbl)=0, COUNTIF(tbl, "&lt;"&amp;tbl)+1, ""), 1)=IF(ISBLANK(tbl), "", COUNTIF(tbl, "&lt;"&amp;tbl)+1), ROW(tbl)-MIN(ROW(tbl))+1), 1), MATCH(MIN(IF(COUNTIF($E$2:E21, tbl)+ISBLANK(tbl)&gt;0, "", COUNTIF(tbl, "&lt;"&amp;tbl)+1)), INDEX(IF(ISBLANK(tbl), "", COUNTIF(tbl, "&lt;"&amp;tbl)+1), SMALL(IF(SMALL(IF(COUNTIF($E$2:E21, tbl)+ISBLANK(tbl)=0, COUNTIF(tbl, "&lt;"&amp;tbl)+1, ""), 1)=IF(ISBLANK(tbl), "", COUNTIF(tbl, "&lt;"&amp;tbl)+1), ROW(tbl)-MIN(ROW(tbl))+1), 1), , 1), 0), 1),"")</f>
        <v/>
      </c>
      <c r="F22" s="17" t="str">
        <f t="array" ref="F22">IFERROR(INDEX(tbl_0, SMALL(IF(SMALL(IF(COUNTIF($F$2:F21, tbl_0)+ISBLANK(tbl_0)=0, COUNTIF(tbl_0, "&lt;"&amp;tbl_0)+1, ""), 1)=IF(ISBLANK(tbl_0), "", COUNTIF(tbl_0, "&lt;"&amp;tbl_0)+1), ROW(tbl_0)-MIN(ROW(tbl_0))+1), 1), MATCH(MIN(IF(COUNTIF($F$2:F21, tbl_0)+ISBLANK(tbl_0)&gt;0, "", COUNTIF(tbl_0, "&lt;"&amp;tbl_0)+1)), INDEX(IF(ISBLANK(tbl_0), "", COUNTIF(tbl_0, "&lt;"&amp;tbl_0)+1), SMALL(IF(SMALL(IF(COUNTIF($F$2:F21, tbl_0)+ISBLANK(tbl_0)=0, COUNTIF(tbl_0, "&lt;"&amp;tbl_0)+1, ""), 1)=IF(ISBLANK(tbl_0), "", COUNTIF(tbl_0, "&lt;"&amp;tbl_0)+1), ROW(tbl_0)-MIN(ROW(tbl_0))+1), 1), , 1), 0), 1),"")</f>
        <v/>
      </c>
      <c r="Q22" s="22" t="s">
        <v>60</v>
      </c>
      <c r="R22" s="1"/>
    </row>
    <row r="23" spans="1:18" x14ac:dyDescent="0.25">
      <c r="A23" s="12" t="str">
        <f t="array" ref="A23">IFERROR(INDEX(data_set!$B$2:$B$511, MATCH(0, FREQUENCY(IF(EXACT(data_set!$B$2:$B$511, TRANSPOSE($A$2:A22)), MATCH(ROW(data_set!$B$2:$B$511), ROW(data_set!$B$2:$B$511)), ""), MATCH(ROW(data_set!$B$2:$B$511), ROW(data_set!$B$2:$B$511))), 0)), "")</f>
        <v/>
      </c>
      <c r="B23" s="13" t="str">
        <f t="array" ref="B23">IFERROR(INDEX(data_set!$A$2:$A$511, MATCH(0, FREQUENCY(IF(EXACT(data_set!$A$2:$A$511, TRANSPOSE($B$2:B22)), MATCH(ROW(data_set!$A$2:$A$511), ROW(data_set!$A$2:$A$511)), ""), MATCH(ROW(data_set!$A$2:$A$511), ROW(data_set!$A$2:$A$511))), 0)), "")</f>
        <v/>
      </c>
      <c r="C23" s="14" t="str">
        <f t="array" ref="C23">IFERROR(INDEX(data_set!$A$2:$G$511,SMALL(IF((data_set!$B$2:$B$511=dd_vendor)*(data_set!$U$2:$U$511=""),ROW(data_set!$B$2:$B$511)),ROW(data_set!27:27)),3),"")</f>
        <v>Installation Services</v>
      </c>
      <c r="D23" s="26" t="str">
        <f t="array" ref="D23">IFERROR(INDEX($C$3:$C$3, MATCH(0, COUNTIF($D$2:D22, $C$3:$C$3), 0)),"")</f>
        <v/>
      </c>
      <c r="E23" s="12" t="str">
        <f t="array" ref="E23">IFERROR(INDEX(tbl, SMALL(IF(SMALL(IF(COUNTIF($E$2:E22, tbl)+ISBLANK(tbl)=0, COUNTIF(tbl, "&lt;"&amp;tbl)+1, ""), 1)=IF(ISBLANK(tbl), "", COUNTIF(tbl, "&lt;"&amp;tbl)+1), ROW(tbl)-MIN(ROW(tbl))+1), 1), MATCH(MIN(IF(COUNTIF($E$2:E22, tbl)+ISBLANK(tbl)&gt;0, "", COUNTIF(tbl, "&lt;"&amp;tbl)+1)), INDEX(IF(ISBLANK(tbl), "", COUNTIF(tbl, "&lt;"&amp;tbl)+1), SMALL(IF(SMALL(IF(COUNTIF($E$2:E22, tbl)+ISBLANK(tbl)=0, COUNTIF(tbl, "&lt;"&amp;tbl)+1, ""), 1)=IF(ISBLANK(tbl), "", COUNTIF(tbl, "&lt;"&amp;tbl)+1), ROW(tbl)-MIN(ROW(tbl))+1), 1), , 1), 0), 1),"")</f>
        <v/>
      </c>
      <c r="F23" s="17" t="str">
        <f t="array" ref="F23">IFERROR(INDEX(tbl_0, SMALL(IF(SMALL(IF(COUNTIF($F$2:F22, tbl_0)+ISBLANK(tbl_0)=0, COUNTIF(tbl_0, "&lt;"&amp;tbl_0)+1, ""), 1)=IF(ISBLANK(tbl_0), "", COUNTIF(tbl_0, "&lt;"&amp;tbl_0)+1), ROW(tbl_0)-MIN(ROW(tbl_0))+1), 1), MATCH(MIN(IF(COUNTIF($F$2:F22, tbl_0)+ISBLANK(tbl_0)&gt;0, "", COUNTIF(tbl_0, "&lt;"&amp;tbl_0)+1)), INDEX(IF(ISBLANK(tbl_0), "", COUNTIF(tbl_0, "&lt;"&amp;tbl_0)+1), SMALL(IF(SMALL(IF(COUNTIF($F$2:F22, tbl_0)+ISBLANK(tbl_0)=0, COUNTIF(tbl_0, "&lt;"&amp;tbl_0)+1, ""), 1)=IF(ISBLANK(tbl_0), "", COUNTIF(tbl_0, "&lt;"&amp;tbl_0)+1), ROW(tbl_0)-MIN(ROW(tbl_0))+1), 1), , 1), 0), 1),"")</f>
        <v/>
      </c>
      <c r="Q23" s="22" t="s">
        <v>60</v>
      </c>
      <c r="R23" s="15"/>
    </row>
    <row r="24" spans="1:18" x14ac:dyDescent="0.25">
      <c r="A24" s="12" t="str">
        <f t="array" ref="A24">IFERROR(INDEX(data_set!$B$2:$B$511, MATCH(0, FREQUENCY(IF(EXACT(data_set!$B$2:$B$511, TRANSPOSE($A$2:A23)), MATCH(ROW(data_set!$B$2:$B$511), ROW(data_set!$B$2:$B$511)), ""), MATCH(ROW(data_set!$B$2:$B$511), ROW(data_set!$B$2:$B$511))), 0)), "")</f>
        <v/>
      </c>
      <c r="B24" s="13" t="str">
        <f t="array" ref="B24">IFERROR(INDEX(data_set!$A$2:$A$511, MATCH(0, FREQUENCY(IF(EXACT(data_set!$A$2:$A$511, TRANSPOSE($B$2:B23)), MATCH(ROW(data_set!$A$2:$A$511), ROW(data_set!$A$2:$A$511)), ""), MATCH(ROW(data_set!$A$2:$A$511), ROW(data_set!$A$2:$A$511))), 0)), "")</f>
        <v/>
      </c>
      <c r="C24" s="14" t="str">
        <f t="array" ref="C24">IFERROR(INDEX(data_set!$A$2:$G$511,SMALL(IF((data_set!$B$2:$B$511=dd_vendor)*(data_set!$U$2:$U$511=""),ROW(data_set!$B$2:$B$511)),ROW(data_set!28:28)),3),"")</f>
        <v>Installation Services</v>
      </c>
      <c r="D24" s="26" t="str">
        <f t="array" ref="D24">IFERROR(INDEX($C$3:$C$3, MATCH(0, COUNTIF($D$2:D23, $C$3:$C$3), 0)),"")</f>
        <v/>
      </c>
      <c r="E24" s="12" t="str">
        <f t="array" ref="E24">IFERROR(INDEX(tbl, SMALL(IF(SMALL(IF(COUNTIF($E$2:E23, tbl)+ISBLANK(tbl)=0, COUNTIF(tbl, "&lt;"&amp;tbl)+1, ""), 1)=IF(ISBLANK(tbl), "", COUNTIF(tbl, "&lt;"&amp;tbl)+1), ROW(tbl)-MIN(ROW(tbl))+1), 1), MATCH(MIN(IF(COUNTIF($E$2:E23, tbl)+ISBLANK(tbl)&gt;0, "", COUNTIF(tbl, "&lt;"&amp;tbl)+1)), INDEX(IF(ISBLANK(tbl), "", COUNTIF(tbl, "&lt;"&amp;tbl)+1), SMALL(IF(SMALL(IF(COUNTIF($E$2:E23, tbl)+ISBLANK(tbl)=0, COUNTIF(tbl, "&lt;"&amp;tbl)+1, ""), 1)=IF(ISBLANK(tbl), "", COUNTIF(tbl, "&lt;"&amp;tbl)+1), ROW(tbl)-MIN(ROW(tbl))+1), 1), , 1), 0), 1),"")</f>
        <v/>
      </c>
      <c r="F24" s="17" t="str">
        <f t="array" ref="F24">IFERROR(INDEX(tbl_0, SMALL(IF(SMALL(IF(COUNTIF($F$2:F23, tbl_0)+ISBLANK(tbl_0)=0, COUNTIF(tbl_0, "&lt;"&amp;tbl_0)+1, ""), 1)=IF(ISBLANK(tbl_0), "", COUNTIF(tbl_0, "&lt;"&amp;tbl_0)+1), ROW(tbl_0)-MIN(ROW(tbl_0))+1), 1), MATCH(MIN(IF(COUNTIF($F$2:F23, tbl_0)+ISBLANK(tbl_0)&gt;0, "", COUNTIF(tbl_0, "&lt;"&amp;tbl_0)+1)), INDEX(IF(ISBLANK(tbl_0), "", COUNTIF(tbl_0, "&lt;"&amp;tbl_0)+1), SMALL(IF(SMALL(IF(COUNTIF($F$2:F23, tbl_0)+ISBLANK(tbl_0)=0, COUNTIF(tbl_0, "&lt;"&amp;tbl_0)+1, ""), 1)=IF(ISBLANK(tbl_0), "", COUNTIF(tbl_0, "&lt;"&amp;tbl_0)+1), ROW(tbl_0)-MIN(ROW(tbl_0))+1), 1), , 1), 0), 1),"")</f>
        <v/>
      </c>
      <c r="Q24" s="22" t="s">
        <v>60</v>
      </c>
      <c r="R24" s="1"/>
    </row>
    <row r="25" spans="1:18" x14ac:dyDescent="0.25">
      <c r="A25" s="12" t="str">
        <f t="array" ref="A25">IFERROR(INDEX(data_set!$B$2:$B$511, MATCH(0, FREQUENCY(IF(EXACT(data_set!$B$2:$B$511, TRANSPOSE($A$2:A24)), MATCH(ROW(data_set!$B$2:$B$511), ROW(data_set!$B$2:$B$511)), ""), MATCH(ROW(data_set!$B$2:$B$511), ROW(data_set!$B$2:$B$511))), 0)), "")</f>
        <v/>
      </c>
      <c r="B25" s="13" t="str">
        <f t="array" ref="B25">IFERROR(INDEX(data_set!$A$2:$A$511, MATCH(0, FREQUENCY(IF(EXACT(data_set!$A$2:$A$511, TRANSPOSE($B$2:B24)), MATCH(ROW(data_set!$A$2:$A$511), ROW(data_set!$A$2:$A$511)), ""), MATCH(ROW(data_set!$A$2:$A$511), ROW(data_set!$A$2:$A$511))), 0)), "")</f>
        <v/>
      </c>
      <c r="C25" s="14" t="str">
        <f t="array" ref="C25">IFERROR(INDEX(data_set!$A$2:$G$511,SMALL(IF((data_set!$B$2:$B$511=dd_vendor)*(data_set!$U$2:$U$511=""),ROW(data_set!$B$2:$B$511)),ROW(data_set!30:30)),3),"")</f>
        <v>Installation Services</v>
      </c>
      <c r="D25" s="26" t="str">
        <f t="array" ref="D25">IFERROR(INDEX($C$3:$C$3, MATCH(0, COUNTIF($D$2:D24, $C$3:$C$3), 0)),"")</f>
        <v/>
      </c>
      <c r="E25" s="12" t="str">
        <f t="array" ref="E25">IFERROR(INDEX(tbl, SMALL(IF(SMALL(IF(COUNTIF($E$2:E24, tbl)+ISBLANK(tbl)=0, COUNTIF(tbl, "&lt;"&amp;tbl)+1, ""), 1)=IF(ISBLANK(tbl), "", COUNTIF(tbl, "&lt;"&amp;tbl)+1), ROW(tbl)-MIN(ROW(tbl))+1), 1), MATCH(MIN(IF(COUNTIF($E$2:E24, tbl)+ISBLANK(tbl)&gt;0, "", COUNTIF(tbl, "&lt;"&amp;tbl)+1)), INDEX(IF(ISBLANK(tbl), "", COUNTIF(tbl, "&lt;"&amp;tbl)+1), SMALL(IF(SMALL(IF(COUNTIF($E$2:E24, tbl)+ISBLANK(tbl)=0, COUNTIF(tbl, "&lt;"&amp;tbl)+1, ""), 1)=IF(ISBLANK(tbl), "", COUNTIF(tbl, "&lt;"&amp;tbl)+1), ROW(tbl)-MIN(ROW(tbl))+1), 1), , 1), 0), 1),"")</f>
        <v/>
      </c>
      <c r="F25" s="17" t="str">
        <f t="array" ref="F25">IFERROR(INDEX(tbl_0, SMALL(IF(SMALL(IF(COUNTIF($F$2:F24, tbl_0)+ISBLANK(tbl_0)=0, COUNTIF(tbl_0, "&lt;"&amp;tbl_0)+1, ""), 1)=IF(ISBLANK(tbl_0), "", COUNTIF(tbl_0, "&lt;"&amp;tbl_0)+1), ROW(tbl_0)-MIN(ROW(tbl_0))+1), 1), MATCH(MIN(IF(COUNTIF($F$2:F24, tbl_0)+ISBLANK(tbl_0)&gt;0, "", COUNTIF(tbl_0, "&lt;"&amp;tbl_0)+1)), INDEX(IF(ISBLANK(tbl_0), "", COUNTIF(tbl_0, "&lt;"&amp;tbl_0)+1), SMALL(IF(SMALL(IF(COUNTIF($F$2:F24, tbl_0)+ISBLANK(tbl_0)=0, COUNTIF(tbl_0, "&lt;"&amp;tbl_0)+1, ""), 1)=IF(ISBLANK(tbl_0), "", COUNTIF(tbl_0, "&lt;"&amp;tbl_0)+1), ROW(tbl_0)-MIN(ROW(tbl_0))+1), 1), , 1), 0), 1),"")</f>
        <v/>
      </c>
      <c r="Q25" s="22" t="s">
        <v>60</v>
      </c>
      <c r="R25" s="18"/>
    </row>
    <row r="26" spans="1:18" x14ac:dyDescent="0.25">
      <c r="A26" s="12" t="str">
        <f t="array" ref="A26">IFERROR(INDEX(data_set!$B$2:$B$511, MATCH(0, FREQUENCY(IF(EXACT(data_set!$B$2:$B$511, TRANSPOSE($A$2:A25)), MATCH(ROW(data_set!$B$2:$B$511), ROW(data_set!$B$2:$B$511)), ""), MATCH(ROW(data_set!$B$2:$B$511), ROW(data_set!$B$2:$B$511))), 0)), "")</f>
        <v/>
      </c>
      <c r="B26" s="13" t="str">
        <f t="array" ref="B26">IFERROR(INDEX(data_set!$A$2:$A$511, MATCH(0, FREQUENCY(IF(EXACT(data_set!$A$2:$A$511, TRANSPOSE($B$2:B25)), MATCH(ROW(data_set!$A$2:$A$511), ROW(data_set!$A$2:$A$511)), ""), MATCH(ROW(data_set!$A$2:$A$511), ROW(data_set!$A$2:$A$511))), 0)), "")</f>
        <v/>
      </c>
      <c r="C26" s="14" t="str">
        <f t="array" ref="C26">IFERROR(INDEX(data_set!$A$2:$G$511,SMALL(IF((data_set!$B$2:$B$511=dd_vendor)*(data_set!$U$2:$U$511=""),ROW(data_set!$B$2:$B$511)),ROW(data_set!32:32)),3),"")</f>
        <v>WLAN</v>
      </c>
      <c r="D26" s="26" t="str">
        <f t="array" ref="D26">IFERROR(INDEX($C$3:$C$3, MATCH(0, COUNTIF($D$2:D25, $C$3:$C$3), 0)),"")</f>
        <v/>
      </c>
      <c r="E26" s="12" t="str">
        <f t="array" ref="E26">IFERROR(INDEX(tbl, SMALL(IF(SMALL(IF(COUNTIF($E$2:E25, tbl)+ISBLANK(tbl)=0, COUNTIF(tbl, "&lt;"&amp;tbl)+1, ""), 1)=IF(ISBLANK(tbl), "", COUNTIF(tbl, "&lt;"&amp;tbl)+1), ROW(tbl)-MIN(ROW(tbl))+1), 1), MATCH(MIN(IF(COUNTIF($E$2:E25, tbl)+ISBLANK(tbl)&gt;0, "", COUNTIF(tbl, "&lt;"&amp;tbl)+1)), INDEX(IF(ISBLANK(tbl), "", COUNTIF(tbl, "&lt;"&amp;tbl)+1), SMALL(IF(SMALL(IF(COUNTIF($E$2:E25, tbl)+ISBLANK(tbl)=0, COUNTIF(tbl, "&lt;"&amp;tbl)+1, ""), 1)=IF(ISBLANK(tbl), "", COUNTIF(tbl, "&lt;"&amp;tbl)+1), ROW(tbl)-MIN(ROW(tbl))+1), 1), , 1), 0), 1),"")</f>
        <v/>
      </c>
      <c r="F26" s="17" t="str">
        <f t="array" ref="F26">IFERROR(INDEX(tbl_0, SMALL(IF(SMALL(IF(COUNTIF($F$2:F25, tbl_0)+ISBLANK(tbl_0)=0, COUNTIF(tbl_0, "&lt;"&amp;tbl_0)+1, ""), 1)=IF(ISBLANK(tbl_0), "", COUNTIF(tbl_0, "&lt;"&amp;tbl_0)+1), ROW(tbl_0)-MIN(ROW(tbl_0))+1), 1), MATCH(MIN(IF(COUNTIF($F$2:F25, tbl_0)+ISBLANK(tbl_0)&gt;0, "", COUNTIF(tbl_0, "&lt;"&amp;tbl_0)+1)), INDEX(IF(ISBLANK(tbl_0), "", COUNTIF(tbl_0, "&lt;"&amp;tbl_0)+1), SMALL(IF(SMALL(IF(COUNTIF($F$2:F25, tbl_0)+ISBLANK(tbl_0)=0, COUNTIF(tbl_0, "&lt;"&amp;tbl_0)+1, ""), 1)=IF(ISBLANK(tbl_0), "", COUNTIF(tbl_0, "&lt;"&amp;tbl_0)+1), ROW(tbl_0)-MIN(ROW(tbl_0))+1), 1), , 1), 0), 1),"")</f>
        <v/>
      </c>
      <c r="Q26" s="22" t="s">
        <v>60</v>
      </c>
      <c r="R26" s="1"/>
    </row>
    <row r="27" spans="1:18" x14ac:dyDescent="0.25">
      <c r="A27" s="12" t="str">
        <f t="array" ref="A27">IFERROR(INDEX(data_set!$B$2:$B$511, MATCH(0, FREQUENCY(IF(EXACT(data_set!$B$2:$B$511, TRANSPOSE($A$2:A26)), MATCH(ROW(data_set!$B$2:$B$511), ROW(data_set!$B$2:$B$511)), ""), MATCH(ROW(data_set!$B$2:$B$511), ROW(data_set!$B$2:$B$511))), 0)), "")</f>
        <v/>
      </c>
      <c r="B27" s="13" t="str">
        <f t="array" ref="B27">IFERROR(INDEX(data_set!$A$2:$A$511, MATCH(0, FREQUENCY(IF(EXACT(data_set!$A$2:$A$511, TRANSPOSE($B$2:B26)), MATCH(ROW(data_set!$A$2:$A$511), ROW(data_set!$A$2:$A$511)), ""), MATCH(ROW(data_set!$A$2:$A$511), ROW(data_set!$A$2:$A$511))), 0)), "")</f>
        <v/>
      </c>
      <c r="C27" s="14" t="str">
        <f t="array" ref="C27">IFERROR(INDEX(data_set!$A$2:$G$511,SMALL(IF((data_set!$B$2:$B$511=dd_vendor)*(data_set!$U$2:$U$511=""),ROW(data_set!$B$2:$B$511)),ROW(data_set!34:34)),3),"")</f>
        <v>WLAN</v>
      </c>
      <c r="D27" s="26" t="str">
        <f t="array" ref="D27">IFERROR(INDEX($C$3:$C$3, MATCH(0, COUNTIF($D$2:D26, $C$3:$C$3), 0)),"")</f>
        <v/>
      </c>
      <c r="E27" s="12" t="str">
        <f t="array" ref="E27">IFERROR(INDEX(tbl, SMALL(IF(SMALL(IF(COUNTIF($E$2:E26, tbl)+ISBLANK(tbl)=0, COUNTIF(tbl, "&lt;"&amp;tbl)+1, ""), 1)=IF(ISBLANK(tbl), "", COUNTIF(tbl, "&lt;"&amp;tbl)+1), ROW(tbl)-MIN(ROW(tbl))+1), 1), MATCH(MIN(IF(COUNTIF($E$2:E26, tbl)+ISBLANK(tbl)&gt;0, "", COUNTIF(tbl, "&lt;"&amp;tbl)+1)), INDEX(IF(ISBLANK(tbl), "", COUNTIF(tbl, "&lt;"&amp;tbl)+1), SMALL(IF(SMALL(IF(COUNTIF($E$2:E26, tbl)+ISBLANK(tbl)=0, COUNTIF(tbl, "&lt;"&amp;tbl)+1, ""), 1)=IF(ISBLANK(tbl), "", COUNTIF(tbl, "&lt;"&amp;tbl)+1), ROW(tbl)-MIN(ROW(tbl))+1), 1), , 1), 0), 1),"")</f>
        <v/>
      </c>
      <c r="F27" s="17" t="str">
        <f t="array" ref="F27">IFERROR(INDEX(tbl_0, SMALL(IF(SMALL(IF(COUNTIF($F$2:F26, tbl_0)+ISBLANK(tbl_0)=0, COUNTIF(tbl_0, "&lt;"&amp;tbl_0)+1, ""), 1)=IF(ISBLANK(tbl_0), "", COUNTIF(tbl_0, "&lt;"&amp;tbl_0)+1), ROW(tbl_0)-MIN(ROW(tbl_0))+1), 1), MATCH(MIN(IF(COUNTIF($F$2:F26, tbl_0)+ISBLANK(tbl_0)&gt;0, "", COUNTIF(tbl_0, "&lt;"&amp;tbl_0)+1)), INDEX(IF(ISBLANK(tbl_0), "", COUNTIF(tbl_0, "&lt;"&amp;tbl_0)+1), SMALL(IF(SMALL(IF(COUNTIF($F$2:F26, tbl_0)+ISBLANK(tbl_0)=0, COUNTIF(tbl_0, "&lt;"&amp;tbl_0)+1, ""), 1)=IF(ISBLANK(tbl_0), "", COUNTIF(tbl_0, "&lt;"&amp;tbl_0)+1), ROW(tbl_0)-MIN(ROW(tbl_0))+1), 1), , 1), 0), 1),"")</f>
        <v/>
      </c>
      <c r="Q27" s="22" t="s">
        <v>60</v>
      </c>
      <c r="R27" s="15"/>
    </row>
    <row r="28" spans="1:18" x14ac:dyDescent="0.25">
      <c r="A28" s="12" t="str">
        <f t="array" ref="A28">IFERROR(INDEX(data_set!$B$2:$B$511, MATCH(0, FREQUENCY(IF(EXACT(data_set!$B$2:$B$511, TRANSPOSE($A$2:A27)), MATCH(ROW(data_set!$B$2:$B$511), ROW(data_set!$B$2:$B$511)), ""), MATCH(ROW(data_set!$B$2:$B$511), ROW(data_set!$B$2:$B$511))), 0)), "")</f>
        <v/>
      </c>
      <c r="B28" s="13" t="str">
        <f t="array" ref="B28">IFERROR(INDEX(data_set!$A$2:$A$511, MATCH(0, FREQUENCY(IF(EXACT(data_set!$A$2:$A$511, TRANSPOSE($B$2:B27)), MATCH(ROW(data_set!$A$2:$A$511), ROW(data_set!$A$2:$A$511)), ""), MATCH(ROW(data_set!$A$2:$A$511), ROW(data_set!$A$2:$A$511))), 0)), "")</f>
        <v/>
      </c>
      <c r="C28" s="14" t="str">
        <f t="array" ref="C28">IFERROR(INDEX(data_set!$A$2:$G$511,SMALL(IF((data_set!$B$2:$B$511=dd_vendor)*(data_set!$U$2:$U$511=""),ROW(data_set!$B$2:$B$511)),ROW(data_set!36:36)),3),"")</f>
        <v>Installation Services</v>
      </c>
      <c r="D28" s="26" t="str">
        <f t="array" ref="D28">IFERROR(INDEX($C$3:$C$3, MATCH(0, COUNTIF($D$2:D27, $C$3:$C$3), 0)),"")</f>
        <v/>
      </c>
      <c r="E28" s="12" t="str">
        <f t="array" ref="E28">IFERROR(INDEX(tbl, SMALL(IF(SMALL(IF(COUNTIF($E$2:E27, tbl)+ISBLANK(tbl)=0, COUNTIF(tbl, "&lt;"&amp;tbl)+1, ""), 1)=IF(ISBLANK(tbl), "", COUNTIF(tbl, "&lt;"&amp;tbl)+1), ROW(tbl)-MIN(ROW(tbl))+1), 1), MATCH(MIN(IF(COUNTIF($E$2:E27, tbl)+ISBLANK(tbl)&gt;0, "", COUNTIF(tbl, "&lt;"&amp;tbl)+1)), INDEX(IF(ISBLANK(tbl), "", COUNTIF(tbl, "&lt;"&amp;tbl)+1), SMALL(IF(SMALL(IF(COUNTIF($E$2:E27, tbl)+ISBLANK(tbl)=0, COUNTIF(tbl, "&lt;"&amp;tbl)+1, ""), 1)=IF(ISBLANK(tbl), "", COUNTIF(tbl, "&lt;"&amp;tbl)+1), ROW(tbl)-MIN(ROW(tbl))+1), 1), , 1), 0), 1),"")</f>
        <v/>
      </c>
      <c r="F28" s="17" t="str">
        <f t="array" ref="F28">IFERROR(INDEX(tbl_0, SMALL(IF(SMALL(IF(COUNTIF($F$2:F27, tbl_0)+ISBLANK(tbl_0)=0, COUNTIF(tbl_0, "&lt;"&amp;tbl_0)+1, ""), 1)=IF(ISBLANK(tbl_0), "", COUNTIF(tbl_0, "&lt;"&amp;tbl_0)+1), ROW(tbl_0)-MIN(ROW(tbl_0))+1), 1), MATCH(MIN(IF(COUNTIF($F$2:F27, tbl_0)+ISBLANK(tbl_0)&gt;0, "", COUNTIF(tbl_0, "&lt;"&amp;tbl_0)+1)), INDEX(IF(ISBLANK(tbl_0), "", COUNTIF(tbl_0, "&lt;"&amp;tbl_0)+1), SMALL(IF(SMALL(IF(COUNTIF($F$2:F27, tbl_0)+ISBLANK(tbl_0)=0, COUNTIF(tbl_0, "&lt;"&amp;tbl_0)+1, ""), 1)=IF(ISBLANK(tbl_0), "", COUNTIF(tbl_0, "&lt;"&amp;tbl_0)+1), ROW(tbl_0)-MIN(ROW(tbl_0))+1), 1), , 1), 0), 1),"")</f>
        <v/>
      </c>
      <c r="Q28" s="22" t="s">
        <v>60</v>
      </c>
      <c r="R28" s="1"/>
    </row>
    <row r="29" spans="1:18" x14ac:dyDescent="0.25">
      <c r="A29" s="12" t="str">
        <f t="array" ref="A29">IFERROR(INDEX(data_set!$B$2:$B$511, MATCH(0, FREQUENCY(IF(EXACT(data_set!$B$2:$B$511, TRANSPOSE($A$2:A28)), MATCH(ROW(data_set!$B$2:$B$511), ROW(data_set!$B$2:$B$511)), ""), MATCH(ROW(data_set!$B$2:$B$511), ROW(data_set!$B$2:$B$511))), 0)), "")</f>
        <v/>
      </c>
      <c r="B29" s="13" t="str">
        <f t="array" ref="B29">IFERROR(INDEX(data_set!$A$2:$A$511, MATCH(0, FREQUENCY(IF(EXACT(data_set!$A$2:$A$511, TRANSPOSE($B$2:B28)), MATCH(ROW(data_set!$A$2:$A$511), ROW(data_set!$A$2:$A$511)), ""), MATCH(ROW(data_set!$A$2:$A$511), ROW(data_set!$A$2:$A$511))), 0)), "")</f>
        <v/>
      </c>
      <c r="C29" s="14" t="str">
        <f t="array" ref="C29">IFERROR(INDEX(data_set!$A$2:$G$511,SMALL(IF((data_set!$B$2:$B$511=dd_vendor)*(data_set!$U$2:$U$511=""),ROW(data_set!$B$2:$B$511)),ROW(data_set!38:38)),3),"")</f>
        <v>WLAN</v>
      </c>
      <c r="D29" s="26" t="str">
        <f t="array" ref="D29">IFERROR(INDEX($C$3:$C$3, MATCH(0, COUNTIF($D$2:D28, $C$3:$C$3), 0)),"")</f>
        <v/>
      </c>
      <c r="E29" s="12" t="str">
        <f t="array" ref="E29">IFERROR(INDEX(tbl, SMALL(IF(SMALL(IF(COUNTIF($E$2:E28, tbl)+ISBLANK(tbl)=0, COUNTIF(tbl, "&lt;"&amp;tbl)+1, ""), 1)=IF(ISBLANK(tbl), "", COUNTIF(tbl, "&lt;"&amp;tbl)+1), ROW(tbl)-MIN(ROW(tbl))+1), 1), MATCH(MIN(IF(COUNTIF($E$2:E28, tbl)+ISBLANK(tbl)&gt;0, "", COUNTIF(tbl, "&lt;"&amp;tbl)+1)), INDEX(IF(ISBLANK(tbl), "", COUNTIF(tbl, "&lt;"&amp;tbl)+1), SMALL(IF(SMALL(IF(COUNTIF($E$2:E28, tbl)+ISBLANK(tbl)=0, COUNTIF(tbl, "&lt;"&amp;tbl)+1, ""), 1)=IF(ISBLANK(tbl), "", COUNTIF(tbl, "&lt;"&amp;tbl)+1), ROW(tbl)-MIN(ROW(tbl))+1), 1), , 1), 0), 1),"")</f>
        <v/>
      </c>
      <c r="F29" s="17" t="str">
        <f t="array" ref="F29">IFERROR(INDEX(tbl_0, SMALL(IF(SMALL(IF(COUNTIF($F$2:F28, tbl_0)+ISBLANK(tbl_0)=0, COUNTIF(tbl_0, "&lt;"&amp;tbl_0)+1, ""), 1)=IF(ISBLANK(tbl_0), "", COUNTIF(tbl_0, "&lt;"&amp;tbl_0)+1), ROW(tbl_0)-MIN(ROW(tbl_0))+1), 1), MATCH(MIN(IF(COUNTIF($F$2:F28, tbl_0)+ISBLANK(tbl_0)&gt;0, "", COUNTIF(tbl_0, "&lt;"&amp;tbl_0)+1)), INDEX(IF(ISBLANK(tbl_0), "", COUNTIF(tbl_0, "&lt;"&amp;tbl_0)+1), SMALL(IF(SMALL(IF(COUNTIF($F$2:F28, tbl_0)+ISBLANK(tbl_0)=0, COUNTIF(tbl_0, "&lt;"&amp;tbl_0)+1, ""), 1)=IF(ISBLANK(tbl_0), "", COUNTIF(tbl_0, "&lt;"&amp;tbl_0)+1), ROW(tbl_0)-MIN(ROW(tbl_0))+1), 1), , 1), 0), 1),"")</f>
        <v/>
      </c>
      <c r="Q29" s="22" t="s">
        <v>60</v>
      </c>
      <c r="R29" s="18"/>
    </row>
    <row r="30" spans="1:18" x14ac:dyDescent="0.25">
      <c r="A30" s="12" t="str">
        <f t="array" ref="A30">IFERROR(INDEX(data_set!$B$2:$B$511, MATCH(0, FREQUENCY(IF(EXACT(data_set!$B$2:$B$511, TRANSPOSE($A$2:A29)), MATCH(ROW(data_set!$B$2:$B$511), ROW(data_set!$B$2:$B$511)), ""), MATCH(ROW(data_set!$B$2:$B$511), ROW(data_set!$B$2:$B$511))), 0)), "")</f>
        <v/>
      </c>
      <c r="B30" s="13" t="str">
        <f t="array" ref="B30">IFERROR(INDEX(data_set!$A$2:$A$511, MATCH(0, FREQUENCY(IF(EXACT(data_set!$A$2:$A$511, TRANSPOSE($B$2:B29)), MATCH(ROW(data_set!$A$2:$A$511), ROW(data_set!$A$2:$A$511)), ""), MATCH(ROW(data_set!$A$2:$A$511), ROW(data_set!$A$2:$A$511))), 0)), "")</f>
        <v/>
      </c>
      <c r="C30" s="14" t="str">
        <f t="array" ref="C30">IFERROR(INDEX(data_set!$A$2:$G$511,SMALL(IF((data_set!$B$2:$B$511=dd_vendor)*(data_set!$U$2:$U$511=""),ROW(data_set!$B$2:$B$511)),ROW(data_set!40:40)),3),"")</f>
        <v>WLAN</v>
      </c>
      <c r="D30" s="26" t="str">
        <f t="array" ref="D30">IFERROR(INDEX($C$3:$C$3, MATCH(0, COUNTIF($D$2:D29, $C$3:$C$3), 0)),"")</f>
        <v/>
      </c>
      <c r="E30" s="12" t="str">
        <f t="array" ref="E30">IFERROR(INDEX(tbl, SMALL(IF(SMALL(IF(COUNTIF($E$2:E29, tbl)+ISBLANK(tbl)=0, COUNTIF(tbl, "&lt;"&amp;tbl)+1, ""), 1)=IF(ISBLANK(tbl), "", COUNTIF(tbl, "&lt;"&amp;tbl)+1), ROW(tbl)-MIN(ROW(tbl))+1), 1), MATCH(MIN(IF(COUNTIF($E$2:E29, tbl)+ISBLANK(tbl)&gt;0, "", COUNTIF(tbl, "&lt;"&amp;tbl)+1)), INDEX(IF(ISBLANK(tbl), "", COUNTIF(tbl, "&lt;"&amp;tbl)+1), SMALL(IF(SMALL(IF(COUNTIF($E$2:E29, tbl)+ISBLANK(tbl)=0, COUNTIF(tbl, "&lt;"&amp;tbl)+1, ""), 1)=IF(ISBLANK(tbl), "", COUNTIF(tbl, "&lt;"&amp;tbl)+1), ROW(tbl)-MIN(ROW(tbl))+1), 1), , 1), 0), 1),"")</f>
        <v/>
      </c>
      <c r="F30" s="17" t="str">
        <f t="array" ref="F30">IFERROR(INDEX(tbl_0, SMALL(IF(SMALL(IF(COUNTIF($F$2:F29, tbl_0)+ISBLANK(tbl_0)=0, COUNTIF(tbl_0, "&lt;"&amp;tbl_0)+1, ""), 1)=IF(ISBLANK(tbl_0), "", COUNTIF(tbl_0, "&lt;"&amp;tbl_0)+1), ROW(tbl_0)-MIN(ROW(tbl_0))+1), 1), MATCH(MIN(IF(COUNTIF($F$2:F29, tbl_0)+ISBLANK(tbl_0)&gt;0, "", COUNTIF(tbl_0, "&lt;"&amp;tbl_0)+1)), INDEX(IF(ISBLANK(tbl_0), "", COUNTIF(tbl_0, "&lt;"&amp;tbl_0)+1), SMALL(IF(SMALL(IF(COUNTIF($F$2:F29, tbl_0)+ISBLANK(tbl_0)=0, COUNTIF(tbl_0, "&lt;"&amp;tbl_0)+1, ""), 1)=IF(ISBLANK(tbl_0), "", COUNTIF(tbl_0, "&lt;"&amp;tbl_0)+1), ROW(tbl_0)-MIN(ROW(tbl_0))+1), 1), , 1), 0), 1),"")</f>
        <v/>
      </c>
      <c r="Q30" s="22" t="s">
        <v>60</v>
      </c>
      <c r="R30" s="1"/>
    </row>
    <row r="31" spans="1:18" x14ac:dyDescent="0.25">
      <c r="A31" s="12" t="str">
        <f t="array" ref="A31">IFERROR(INDEX(data_set!$B$2:$B$511, MATCH(0, FREQUENCY(IF(EXACT(data_set!$B$2:$B$511, TRANSPOSE($A$2:A30)), MATCH(ROW(data_set!$B$2:$B$511), ROW(data_set!$B$2:$B$511)), ""), MATCH(ROW(data_set!$B$2:$B$511), ROW(data_set!$B$2:$B$511))), 0)), "")</f>
        <v/>
      </c>
      <c r="B31" s="13" t="str">
        <f t="array" ref="B31">IFERROR(INDEX(data_set!$A$2:$A$511, MATCH(0, FREQUENCY(IF(EXACT(data_set!$A$2:$A$511, TRANSPOSE($B$2:B30)), MATCH(ROW(data_set!$A$2:$A$511), ROW(data_set!$A$2:$A$511)), ""), MATCH(ROW(data_set!$A$2:$A$511), ROW(data_set!$A$2:$A$511))), 0)), "")</f>
        <v/>
      </c>
      <c r="C31" s="14" t="str">
        <f t="array" ref="C31">IFERROR(INDEX(data_set!$A$2:$G$511,SMALL(IF((data_set!$B$2:$B$511=dd_vendor)*(data_set!$U$2:$U$511=""),ROW(data_set!$B$2:$B$511)),ROW(data_set!41:41)),3),"")</f>
        <v>Installation Services</v>
      </c>
      <c r="D31" s="26" t="str">
        <f t="array" ref="D31">IFERROR(INDEX($C$3:$C$3, MATCH(0, COUNTIF($D$2:D30, $C$3:$C$3), 0)),"")</f>
        <v/>
      </c>
      <c r="E31" s="12" t="str">
        <f t="array" ref="E31">IFERROR(INDEX(tbl, SMALL(IF(SMALL(IF(COUNTIF($E$2:E30, tbl)+ISBLANK(tbl)=0, COUNTIF(tbl, "&lt;"&amp;tbl)+1, ""), 1)=IF(ISBLANK(tbl), "", COUNTIF(tbl, "&lt;"&amp;tbl)+1), ROW(tbl)-MIN(ROW(tbl))+1), 1), MATCH(MIN(IF(COUNTIF($E$2:E30, tbl)+ISBLANK(tbl)&gt;0, "", COUNTIF(tbl, "&lt;"&amp;tbl)+1)), INDEX(IF(ISBLANK(tbl), "", COUNTIF(tbl, "&lt;"&amp;tbl)+1), SMALL(IF(SMALL(IF(COUNTIF($E$2:E30, tbl)+ISBLANK(tbl)=0, COUNTIF(tbl, "&lt;"&amp;tbl)+1, ""), 1)=IF(ISBLANK(tbl), "", COUNTIF(tbl, "&lt;"&amp;tbl)+1), ROW(tbl)-MIN(ROW(tbl))+1), 1), , 1), 0), 1),"")</f>
        <v/>
      </c>
      <c r="F31" s="17" t="str">
        <f t="array" ref="F31">IFERROR(INDEX(tbl_0, SMALL(IF(SMALL(IF(COUNTIF($F$2:F30, tbl_0)+ISBLANK(tbl_0)=0, COUNTIF(tbl_0, "&lt;"&amp;tbl_0)+1, ""), 1)=IF(ISBLANK(tbl_0), "", COUNTIF(tbl_0, "&lt;"&amp;tbl_0)+1), ROW(tbl_0)-MIN(ROW(tbl_0))+1), 1), MATCH(MIN(IF(COUNTIF($F$2:F30, tbl_0)+ISBLANK(tbl_0)&gt;0, "", COUNTIF(tbl_0, "&lt;"&amp;tbl_0)+1)), INDEX(IF(ISBLANK(tbl_0), "", COUNTIF(tbl_0, "&lt;"&amp;tbl_0)+1), SMALL(IF(SMALL(IF(COUNTIF($F$2:F30, tbl_0)+ISBLANK(tbl_0)=0, COUNTIF(tbl_0, "&lt;"&amp;tbl_0)+1, ""), 1)=IF(ISBLANK(tbl_0), "", COUNTIF(tbl_0, "&lt;"&amp;tbl_0)+1), ROW(tbl_0)-MIN(ROW(tbl_0))+1), 1), , 1), 0), 1),"")</f>
        <v/>
      </c>
      <c r="Q31" s="22" t="s">
        <v>60</v>
      </c>
      <c r="R31" s="15"/>
    </row>
    <row r="32" spans="1:18" x14ac:dyDescent="0.25">
      <c r="A32" s="12" t="str">
        <f t="array" ref="A32">IFERROR(INDEX(data_set!$B$2:$B$511, MATCH(0, FREQUENCY(IF(EXACT(data_set!$B$2:$B$511, TRANSPOSE($A$2:A31)), MATCH(ROW(data_set!$B$2:$B$511), ROW(data_set!$B$2:$B$511)), ""), MATCH(ROW(data_set!$B$2:$B$511), ROW(data_set!$B$2:$B$511))), 0)), "")</f>
        <v/>
      </c>
      <c r="B32" s="13" t="str">
        <f t="array" ref="B32">IFERROR(INDEX(data_set!$A$2:$A$511, MATCH(0, FREQUENCY(IF(EXACT(data_set!$A$2:$A$511, TRANSPOSE($B$2:B31)), MATCH(ROW(data_set!$A$2:$A$511), ROW(data_set!$A$2:$A$511)), ""), MATCH(ROW(data_set!$A$2:$A$511), ROW(data_set!$A$2:$A$511))), 0)), "")</f>
        <v/>
      </c>
      <c r="C32" s="14" t="str">
        <f t="array" ref="C32">IFERROR(INDEX(data_set!$A$2:$G$511,SMALL(IF((data_set!$B$2:$B$511=dd_vendor)*(data_set!$U$2:$U$511=""),ROW(data_set!$B$2:$B$511)),ROW(data_set!42:42)),3),"")</f>
        <v>WLAN</v>
      </c>
      <c r="D32" s="26" t="str">
        <f t="array" ref="D32">IFERROR(INDEX($C$3:$C$3, MATCH(0, COUNTIF($D$2:D31, $C$3:$C$3), 0)),"")</f>
        <v/>
      </c>
      <c r="E32" s="12" t="str">
        <f t="array" ref="E32">IFERROR(INDEX(tbl, SMALL(IF(SMALL(IF(COUNTIF($E$2:E31, tbl)+ISBLANK(tbl)=0, COUNTIF(tbl, "&lt;"&amp;tbl)+1, ""), 1)=IF(ISBLANK(tbl), "", COUNTIF(tbl, "&lt;"&amp;tbl)+1), ROW(tbl)-MIN(ROW(tbl))+1), 1), MATCH(MIN(IF(COUNTIF($E$2:E31, tbl)+ISBLANK(tbl)&gt;0, "", COUNTIF(tbl, "&lt;"&amp;tbl)+1)), INDEX(IF(ISBLANK(tbl), "", COUNTIF(tbl, "&lt;"&amp;tbl)+1), SMALL(IF(SMALL(IF(COUNTIF($E$2:E31, tbl)+ISBLANK(tbl)=0, COUNTIF(tbl, "&lt;"&amp;tbl)+1, ""), 1)=IF(ISBLANK(tbl), "", COUNTIF(tbl, "&lt;"&amp;tbl)+1), ROW(tbl)-MIN(ROW(tbl))+1), 1), , 1), 0), 1),"")</f>
        <v/>
      </c>
      <c r="F32" s="17" t="str">
        <f t="array" ref="F32">IFERROR(INDEX(tbl_0, SMALL(IF(SMALL(IF(COUNTIF($F$2:F31, tbl_0)+ISBLANK(tbl_0)=0, COUNTIF(tbl_0, "&lt;"&amp;tbl_0)+1, ""), 1)=IF(ISBLANK(tbl_0), "", COUNTIF(tbl_0, "&lt;"&amp;tbl_0)+1), ROW(tbl_0)-MIN(ROW(tbl_0))+1), 1), MATCH(MIN(IF(COUNTIF($F$2:F31, tbl_0)+ISBLANK(tbl_0)&gt;0, "", COUNTIF(tbl_0, "&lt;"&amp;tbl_0)+1)), INDEX(IF(ISBLANK(tbl_0), "", COUNTIF(tbl_0, "&lt;"&amp;tbl_0)+1), SMALL(IF(SMALL(IF(COUNTIF($F$2:F31, tbl_0)+ISBLANK(tbl_0)=0, COUNTIF(tbl_0, "&lt;"&amp;tbl_0)+1, ""), 1)=IF(ISBLANK(tbl_0), "", COUNTIF(tbl_0, "&lt;"&amp;tbl_0)+1), ROW(tbl_0)-MIN(ROW(tbl_0))+1), 1), , 1), 0), 1),"")</f>
        <v/>
      </c>
      <c r="Q32" s="22" t="s">
        <v>60</v>
      </c>
      <c r="R32" s="1"/>
    </row>
    <row r="33" spans="1:18" x14ac:dyDescent="0.25">
      <c r="A33" s="12" t="str">
        <f t="array" ref="A33">IFERROR(INDEX(data_set!$B$2:$B$511, MATCH(0, FREQUENCY(IF(EXACT(data_set!$B$2:$B$511, TRANSPOSE($A$2:A32)), MATCH(ROW(data_set!$B$2:$B$511), ROW(data_set!$B$2:$B$511)), ""), MATCH(ROW(data_set!$B$2:$B$511), ROW(data_set!$B$2:$B$511))), 0)), "")</f>
        <v/>
      </c>
      <c r="B33" s="13" t="str">
        <f t="array" ref="B33">IFERROR(INDEX(data_set!$A$2:$A$511, MATCH(0, FREQUENCY(IF(EXACT(data_set!$A$2:$A$511, TRANSPOSE($B$2:B32)), MATCH(ROW(data_set!$A$2:$A$511), ROW(data_set!$A$2:$A$511)), ""), MATCH(ROW(data_set!$A$2:$A$511), ROW(data_set!$A$2:$A$511))), 0)), "")</f>
        <v/>
      </c>
      <c r="C33" s="14" t="str">
        <f t="array" ref="C33">IFERROR(INDEX(data_set!$A$2:$G$511,SMALL(IF((data_set!$B$2:$B$511=dd_vendor)*(data_set!$U$2:$U$511=""),ROW(data_set!$B$2:$B$511)),ROW(data_set!43:43)),3),"")</f>
        <v>WLAN</v>
      </c>
      <c r="D33" s="26" t="str">
        <f t="array" ref="D33">IFERROR(INDEX($C$3:$C$3, MATCH(0, COUNTIF($D$2:D32, $C$3:$C$3), 0)),"")</f>
        <v/>
      </c>
      <c r="E33" s="12" t="str">
        <f t="array" ref="E33">IFERROR(INDEX(tbl, SMALL(IF(SMALL(IF(COUNTIF($E$2:E32, tbl)+ISBLANK(tbl)=0, COUNTIF(tbl, "&lt;"&amp;tbl)+1, ""), 1)=IF(ISBLANK(tbl), "", COUNTIF(tbl, "&lt;"&amp;tbl)+1), ROW(tbl)-MIN(ROW(tbl))+1), 1), MATCH(MIN(IF(COUNTIF($E$2:E32, tbl)+ISBLANK(tbl)&gt;0, "", COUNTIF(tbl, "&lt;"&amp;tbl)+1)), INDEX(IF(ISBLANK(tbl), "", COUNTIF(tbl, "&lt;"&amp;tbl)+1), SMALL(IF(SMALL(IF(COUNTIF($E$2:E32, tbl)+ISBLANK(tbl)=0, COUNTIF(tbl, "&lt;"&amp;tbl)+1, ""), 1)=IF(ISBLANK(tbl), "", COUNTIF(tbl, "&lt;"&amp;tbl)+1), ROW(tbl)-MIN(ROW(tbl))+1), 1), , 1), 0), 1),"")</f>
        <v/>
      </c>
      <c r="F33" s="17" t="str">
        <f t="array" ref="F33">IFERROR(INDEX(tbl_0, SMALL(IF(SMALL(IF(COUNTIF($F$2:F32, tbl_0)+ISBLANK(tbl_0)=0, COUNTIF(tbl_0, "&lt;"&amp;tbl_0)+1, ""), 1)=IF(ISBLANK(tbl_0), "", COUNTIF(tbl_0, "&lt;"&amp;tbl_0)+1), ROW(tbl_0)-MIN(ROW(tbl_0))+1), 1), MATCH(MIN(IF(COUNTIF($F$2:F32, tbl_0)+ISBLANK(tbl_0)&gt;0, "", COUNTIF(tbl_0, "&lt;"&amp;tbl_0)+1)), INDEX(IF(ISBLANK(tbl_0), "", COUNTIF(tbl_0, "&lt;"&amp;tbl_0)+1), SMALL(IF(SMALL(IF(COUNTIF($F$2:F32, tbl_0)+ISBLANK(tbl_0)=0, COUNTIF(tbl_0, "&lt;"&amp;tbl_0)+1, ""), 1)=IF(ISBLANK(tbl_0), "", COUNTIF(tbl_0, "&lt;"&amp;tbl_0)+1), ROW(tbl_0)-MIN(ROW(tbl_0))+1), 1), , 1), 0), 1),"")</f>
        <v/>
      </c>
      <c r="Q33" s="22" t="s">
        <v>60</v>
      </c>
      <c r="R33" s="15"/>
    </row>
    <row r="34" spans="1:18" x14ac:dyDescent="0.25">
      <c r="A34" s="12" t="str">
        <f t="array" ref="A34">IFERROR(INDEX(data_set!$B$2:$B$511, MATCH(0, FREQUENCY(IF(EXACT(data_set!$B$2:$B$511, TRANSPOSE($A$2:A33)), MATCH(ROW(data_set!$B$2:$B$511), ROW(data_set!$B$2:$B$511)), ""), MATCH(ROW(data_set!$B$2:$B$511), ROW(data_set!$B$2:$B$511))), 0)), "")</f>
        <v/>
      </c>
      <c r="B34" s="13" t="str">
        <f t="array" ref="B34">IFERROR(INDEX(data_set!$A$2:$A$511, MATCH(0, FREQUENCY(IF(EXACT(data_set!$A$2:$A$511, TRANSPOSE($B$2:B33)), MATCH(ROW(data_set!$A$2:$A$511), ROW(data_set!$A$2:$A$511)), ""), MATCH(ROW(data_set!$A$2:$A$511), ROW(data_set!$A$2:$A$511))), 0)), "")</f>
        <v/>
      </c>
      <c r="C34" s="14" t="str">
        <f t="array" ref="C34">IFERROR(INDEX(data_set!$A$2:$G$511,SMALL(IF((data_set!$B$2:$B$511=dd_vendor)*(data_set!$U$2:$U$511=""),ROW(data_set!$B$2:$B$511)),ROW(data_set!44:44)),3),"")</f>
        <v>WLAN</v>
      </c>
      <c r="D34" s="26" t="str">
        <f t="array" ref="D34">IFERROR(INDEX($C$3:$C$3, MATCH(0, COUNTIF($D$2:D33, $C$3:$C$3), 0)),"")</f>
        <v/>
      </c>
      <c r="E34" s="12" t="str">
        <f t="array" ref="E34">IFERROR(INDEX(tbl, SMALL(IF(SMALL(IF(COUNTIF($E$2:E33, tbl)+ISBLANK(tbl)=0, COUNTIF(tbl, "&lt;"&amp;tbl)+1, ""), 1)=IF(ISBLANK(tbl), "", COUNTIF(tbl, "&lt;"&amp;tbl)+1), ROW(tbl)-MIN(ROW(tbl))+1), 1), MATCH(MIN(IF(COUNTIF($E$2:E33, tbl)+ISBLANK(tbl)&gt;0, "", COUNTIF(tbl, "&lt;"&amp;tbl)+1)), INDEX(IF(ISBLANK(tbl), "", COUNTIF(tbl, "&lt;"&amp;tbl)+1), SMALL(IF(SMALL(IF(COUNTIF($E$2:E33, tbl)+ISBLANK(tbl)=0, COUNTIF(tbl, "&lt;"&amp;tbl)+1, ""), 1)=IF(ISBLANK(tbl), "", COUNTIF(tbl, "&lt;"&amp;tbl)+1), ROW(tbl)-MIN(ROW(tbl))+1), 1), , 1), 0), 1),"")</f>
        <v/>
      </c>
      <c r="F34" s="17" t="str">
        <f t="array" ref="F34">IFERROR(INDEX(tbl_0, SMALL(IF(SMALL(IF(COUNTIF($F$2:F33, tbl_0)+ISBLANK(tbl_0)=0, COUNTIF(tbl_0, "&lt;"&amp;tbl_0)+1, ""), 1)=IF(ISBLANK(tbl_0), "", COUNTIF(tbl_0, "&lt;"&amp;tbl_0)+1), ROW(tbl_0)-MIN(ROW(tbl_0))+1), 1), MATCH(MIN(IF(COUNTIF($F$2:F33, tbl_0)+ISBLANK(tbl_0)&gt;0, "", COUNTIF(tbl_0, "&lt;"&amp;tbl_0)+1)), INDEX(IF(ISBLANK(tbl_0), "", COUNTIF(tbl_0, "&lt;"&amp;tbl_0)+1), SMALL(IF(SMALL(IF(COUNTIF($F$2:F33, tbl_0)+ISBLANK(tbl_0)=0, COUNTIF(tbl_0, "&lt;"&amp;tbl_0)+1, ""), 1)=IF(ISBLANK(tbl_0), "", COUNTIF(tbl_0, "&lt;"&amp;tbl_0)+1), ROW(tbl_0)-MIN(ROW(tbl_0))+1), 1), , 1), 0), 1),"")</f>
        <v/>
      </c>
      <c r="Q34" s="22" t="s">
        <v>60</v>
      </c>
      <c r="R34" s="1"/>
    </row>
    <row r="35" spans="1:18" x14ac:dyDescent="0.25">
      <c r="A35" s="12" t="str">
        <f t="array" ref="A35">IFERROR(INDEX(data_set!$B$2:$B$511, MATCH(0, FREQUENCY(IF(EXACT(data_set!$B$2:$B$511, TRANSPOSE($A$2:A34)), MATCH(ROW(data_set!$B$2:$B$511), ROW(data_set!$B$2:$B$511)), ""), MATCH(ROW(data_set!$B$2:$B$511), ROW(data_set!$B$2:$B$511))), 0)), "")</f>
        <v/>
      </c>
      <c r="B35" s="13" t="str">
        <f t="array" ref="B35">IFERROR(INDEX(data_set!$A$2:$A$511, MATCH(0, FREQUENCY(IF(EXACT(data_set!$A$2:$A$511, TRANSPOSE($B$2:B34)), MATCH(ROW(data_set!$A$2:$A$511), ROW(data_set!$A$2:$A$511)), ""), MATCH(ROW(data_set!$A$2:$A$511), ROW(data_set!$A$2:$A$511))), 0)), "")</f>
        <v/>
      </c>
      <c r="C35" s="14" t="str">
        <f t="array" ref="C35">IFERROR(INDEX(data_set!$A$2:$G$511,SMALL(IF((data_set!$B$2:$B$511=dd_vendor)*(data_set!$U$2:$U$511=""),ROW(data_set!$B$2:$B$511)),ROW(data_set!45:45)),3),"")</f>
        <v>WLAN</v>
      </c>
      <c r="D35" s="26" t="str">
        <f t="array" ref="D35">IFERROR(INDEX($C$3:$C$3, MATCH(0, COUNTIF($D$2:D34, $C$3:$C$3), 0)),"")</f>
        <v/>
      </c>
      <c r="E35" s="12" t="str">
        <f t="array" ref="E35">IFERROR(INDEX(tbl, SMALL(IF(SMALL(IF(COUNTIF($E$2:E34, tbl)+ISBLANK(tbl)=0, COUNTIF(tbl, "&lt;"&amp;tbl)+1, ""), 1)=IF(ISBLANK(tbl), "", COUNTIF(tbl, "&lt;"&amp;tbl)+1), ROW(tbl)-MIN(ROW(tbl))+1), 1), MATCH(MIN(IF(COUNTIF($E$2:E34, tbl)+ISBLANK(tbl)&gt;0, "", COUNTIF(tbl, "&lt;"&amp;tbl)+1)), INDEX(IF(ISBLANK(tbl), "", COUNTIF(tbl, "&lt;"&amp;tbl)+1), SMALL(IF(SMALL(IF(COUNTIF($E$2:E34, tbl)+ISBLANK(tbl)=0, COUNTIF(tbl, "&lt;"&amp;tbl)+1, ""), 1)=IF(ISBLANK(tbl), "", COUNTIF(tbl, "&lt;"&amp;tbl)+1), ROW(tbl)-MIN(ROW(tbl))+1), 1), , 1), 0), 1),"")</f>
        <v/>
      </c>
      <c r="F35" s="17" t="str">
        <f t="array" ref="F35">IFERROR(INDEX(tbl_0, SMALL(IF(SMALL(IF(COUNTIF($F$2:F34, tbl_0)+ISBLANK(tbl_0)=0, COUNTIF(tbl_0, "&lt;"&amp;tbl_0)+1, ""), 1)=IF(ISBLANK(tbl_0), "", COUNTIF(tbl_0, "&lt;"&amp;tbl_0)+1), ROW(tbl_0)-MIN(ROW(tbl_0))+1), 1), MATCH(MIN(IF(COUNTIF($F$2:F34, tbl_0)+ISBLANK(tbl_0)&gt;0, "", COUNTIF(tbl_0, "&lt;"&amp;tbl_0)+1)), INDEX(IF(ISBLANK(tbl_0), "", COUNTIF(tbl_0, "&lt;"&amp;tbl_0)+1), SMALL(IF(SMALL(IF(COUNTIF($F$2:F34, tbl_0)+ISBLANK(tbl_0)=0, COUNTIF(tbl_0, "&lt;"&amp;tbl_0)+1, ""), 1)=IF(ISBLANK(tbl_0), "", COUNTIF(tbl_0, "&lt;"&amp;tbl_0)+1), ROW(tbl_0)-MIN(ROW(tbl_0))+1), 1), , 1), 0), 1),"")</f>
        <v/>
      </c>
      <c r="Q35" s="22" t="s">
        <v>60</v>
      </c>
      <c r="R35" s="15"/>
    </row>
    <row r="36" spans="1:18" x14ac:dyDescent="0.25">
      <c r="A36" s="12" t="str">
        <f t="array" ref="A36">IFERROR(INDEX(data_set!$B$2:$B$511, MATCH(0, FREQUENCY(IF(EXACT(data_set!$B$2:$B$511, TRANSPOSE($A$2:A35)), MATCH(ROW(data_set!$B$2:$B$511), ROW(data_set!$B$2:$B$511)), ""), MATCH(ROW(data_set!$B$2:$B$511), ROW(data_set!$B$2:$B$511))), 0)), "")</f>
        <v/>
      </c>
      <c r="B36" s="13" t="str">
        <f t="array" ref="B36">IFERROR(INDEX(data_set!$A$2:$A$511, MATCH(0, FREQUENCY(IF(EXACT(data_set!$A$2:$A$511, TRANSPOSE($B$2:B35)), MATCH(ROW(data_set!$A$2:$A$511), ROW(data_set!$A$2:$A$511)), ""), MATCH(ROW(data_set!$A$2:$A$511), ROW(data_set!$A$2:$A$511))), 0)), "")</f>
        <v/>
      </c>
      <c r="C36" s="14" t="str">
        <f t="array" ref="C36">IFERROR(INDEX(data_set!$A$2:$G$511,SMALL(IF((data_set!$B$2:$B$511=dd_vendor)*(data_set!$U$2:$U$511=""),ROW(data_set!$B$2:$B$511)),ROW(data_set!46:46)),3),"")</f>
        <v>Installation Services</v>
      </c>
      <c r="D36" s="26" t="str">
        <f t="array" ref="D36">IFERROR(INDEX($C$3:$C$3, MATCH(0, COUNTIF($D$2:D35, $C$3:$C$3), 0)),"")</f>
        <v/>
      </c>
      <c r="E36" s="12" t="str">
        <f t="array" ref="E36">IFERROR(INDEX(tbl, SMALL(IF(SMALL(IF(COUNTIF($E$2:E35, tbl)+ISBLANK(tbl)=0, COUNTIF(tbl, "&lt;"&amp;tbl)+1, ""), 1)=IF(ISBLANK(tbl), "", COUNTIF(tbl, "&lt;"&amp;tbl)+1), ROW(tbl)-MIN(ROW(tbl))+1), 1), MATCH(MIN(IF(COUNTIF($E$2:E35, tbl)+ISBLANK(tbl)&gt;0, "", COUNTIF(tbl, "&lt;"&amp;tbl)+1)), INDEX(IF(ISBLANK(tbl), "", COUNTIF(tbl, "&lt;"&amp;tbl)+1), SMALL(IF(SMALL(IF(COUNTIF($E$2:E35, tbl)+ISBLANK(tbl)=0, COUNTIF(tbl, "&lt;"&amp;tbl)+1, ""), 1)=IF(ISBLANK(tbl), "", COUNTIF(tbl, "&lt;"&amp;tbl)+1), ROW(tbl)-MIN(ROW(tbl))+1), 1), , 1), 0), 1),"")</f>
        <v/>
      </c>
      <c r="F36" s="17" t="str">
        <f t="array" ref="F36">IFERROR(INDEX(tbl_0, SMALL(IF(SMALL(IF(COUNTIF($F$2:F35, tbl_0)+ISBLANK(tbl_0)=0, COUNTIF(tbl_0, "&lt;"&amp;tbl_0)+1, ""), 1)=IF(ISBLANK(tbl_0), "", COUNTIF(tbl_0, "&lt;"&amp;tbl_0)+1), ROW(tbl_0)-MIN(ROW(tbl_0))+1), 1), MATCH(MIN(IF(COUNTIF($F$2:F35, tbl_0)+ISBLANK(tbl_0)&gt;0, "", COUNTIF(tbl_0, "&lt;"&amp;tbl_0)+1)), INDEX(IF(ISBLANK(tbl_0), "", COUNTIF(tbl_0, "&lt;"&amp;tbl_0)+1), SMALL(IF(SMALL(IF(COUNTIF($F$2:F35, tbl_0)+ISBLANK(tbl_0)=0, COUNTIF(tbl_0, "&lt;"&amp;tbl_0)+1, ""), 1)=IF(ISBLANK(tbl_0), "", COUNTIF(tbl_0, "&lt;"&amp;tbl_0)+1), ROW(tbl_0)-MIN(ROW(tbl_0))+1), 1), , 1), 0), 1),"")</f>
        <v/>
      </c>
      <c r="Q36" s="22" t="s">
        <v>60</v>
      </c>
      <c r="R36" s="1"/>
    </row>
    <row r="37" spans="1:18" x14ac:dyDescent="0.25">
      <c r="A37" s="12" t="str">
        <f t="array" ref="A37">IFERROR(INDEX(data_set!$B$2:$B$511, MATCH(0, FREQUENCY(IF(EXACT(data_set!$B$2:$B$511, TRANSPOSE($A$2:A36)), MATCH(ROW(data_set!$B$2:$B$511), ROW(data_set!$B$2:$B$511)), ""), MATCH(ROW(data_set!$B$2:$B$511), ROW(data_set!$B$2:$B$511))), 0)), "")</f>
        <v/>
      </c>
      <c r="B37" s="13" t="str">
        <f t="array" ref="B37">IFERROR(INDEX(data_set!$A$2:$A$511, MATCH(0, FREQUENCY(IF(EXACT(data_set!$A$2:$A$511, TRANSPOSE($B$2:B36)), MATCH(ROW(data_set!$A$2:$A$511), ROW(data_set!$A$2:$A$511)), ""), MATCH(ROW(data_set!$A$2:$A$511), ROW(data_set!$A$2:$A$511))), 0)), "")</f>
        <v/>
      </c>
      <c r="C37" s="14" t="str">
        <f t="array" ref="C37">IFERROR(INDEX(data_set!$A$2:$G$511,SMALL(IF((data_set!$B$2:$B$511=dd_vendor)*(data_set!$U$2:$U$511=""),ROW(data_set!$B$2:$B$511)),ROW(data_set!47:47)),3),"")</f>
        <v>Installation Services</v>
      </c>
      <c r="D37" s="26" t="str">
        <f t="array" ref="D37">IFERROR(INDEX($C$3:$C$3, MATCH(0, COUNTIF($D$2:D36, $C$3:$C$3), 0)),"")</f>
        <v/>
      </c>
      <c r="E37" s="12" t="str">
        <f t="array" ref="E37">IFERROR(INDEX(tbl, SMALL(IF(SMALL(IF(COUNTIF($E$2:E36, tbl)+ISBLANK(tbl)=0, COUNTIF(tbl, "&lt;"&amp;tbl)+1, ""), 1)=IF(ISBLANK(tbl), "", COUNTIF(tbl, "&lt;"&amp;tbl)+1), ROW(tbl)-MIN(ROW(tbl))+1), 1), MATCH(MIN(IF(COUNTIF($E$2:E36, tbl)+ISBLANK(tbl)&gt;0, "", COUNTIF(tbl, "&lt;"&amp;tbl)+1)), INDEX(IF(ISBLANK(tbl), "", COUNTIF(tbl, "&lt;"&amp;tbl)+1), SMALL(IF(SMALL(IF(COUNTIF($E$2:E36, tbl)+ISBLANK(tbl)=0, COUNTIF(tbl, "&lt;"&amp;tbl)+1, ""), 1)=IF(ISBLANK(tbl), "", COUNTIF(tbl, "&lt;"&amp;tbl)+1), ROW(tbl)-MIN(ROW(tbl))+1), 1), , 1), 0), 1),"")</f>
        <v/>
      </c>
      <c r="F37" s="17" t="str">
        <f t="array" ref="F37">IFERROR(INDEX(tbl_0, SMALL(IF(SMALL(IF(COUNTIF($F$2:F36, tbl_0)+ISBLANK(tbl_0)=0, COUNTIF(tbl_0, "&lt;"&amp;tbl_0)+1, ""), 1)=IF(ISBLANK(tbl_0), "", COUNTIF(tbl_0, "&lt;"&amp;tbl_0)+1), ROW(tbl_0)-MIN(ROW(tbl_0))+1), 1), MATCH(MIN(IF(COUNTIF($F$2:F36, tbl_0)+ISBLANK(tbl_0)&gt;0, "", COUNTIF(tbl_0, "&lt;"&amp;tbl_0)+1)), INDEX(IF(ISBLANK(tbl_0), "", COUNTIF(tbl_0, "&lt;"&amp;tbl_0)+1), SMALL(IF(SMALL(IF(COUNTIF($F$2:F36, tbl_0)+ISBLANK(tbl_0)=0, COUNTIF(tbl_0, "&lt;"&amp;tbl_0)+1, ""), 1)=IF(ISBLANK(tbl_0), "", COUNTIF(tbl_0, "&lt;"&amp;tbl_0)+1), ROW(tbl_0)-MIN(ROW(tbl_0))+1), 1), , 1), 0), 1),"")</f>
        <v/>
      </c>
      <c r="Q37" s="22" t="s">
        <v>60</v>
      </c>
      <c r="R37" s="18"/>
    </row>
    <row r="38" spans="1:18" x14ac:dyDescent="0.25">
      <c r="A38" s="12" t="str">
        <f t="array" ref="A38">IFERROR(INDEX(data_set!$B$2:$B$511, MATCH(0, FREQUENCY(IF(EXACT(data_set!$B$2:$B$511, TRANSPOSE($A$2:A37)), MATCH(ROW(data_set!$B$2:$B$511), ROW(data_set!$B$2:$B$511)), ""), MATCH(ROW(data_set!$B$2:$B$511), ROW(data_set!$B$2:$B$511))), 0)), "")</f>
        <v/>
      </c>
      <c r="B38" s="13" t="str">
        <f t="array" ref="B38">IFERROR(INDEX(data_set!$A$2:$A$511, MATCH(0, FREQUENCY(IF(EXACT(data_set!$A$2:$A$511, TRANSPOSE($B$2:B37)), MATCH(ROW(data_set!$A$2:$A$511), ROW(data_set!$A$2:$A$511)), ""), MATCH(ROW(data_set!$A$2:$A$511), ROW(data_set!$A$2:$A$511))), 0)), "")</f>
        <v/>
      </c>
      <c r="C38" s="14" t="str">
        <f t="array" ref="C38">IFERROR(INDEX(data_set!$A$2:$G$511,SMALL(IF((data_set!$B$2:$B$511=dd_vendor)*(data_set!$U$2:$U$511=""),ROW(data_set!$B$2:$B$511)),ROW(data_set!48:48)),3),"")</f>
        <v>Installation Services</v>
      </c>
      <c r="D38" s="26" t="str">
        <f t="array" ref="D38">IFERROR(INDEX($C$3:$C$3, MATCH(0, COUNTIF($D$2:D37, $C$3:$C$3), 0)),"")</f>
        <v/>
      </c>
      <c r="E38" s="12" t="str">
        <f t="array" ref="E38">IFERROR(INDEX(tbl, SMALL(IF(SMALL(IF(COUNTIF($E$2:E37, tbl)+ISBLANK(tbl)=0, COUNTIF(tbl, "&lt;"&amp;tbl)+1, ""), 1)=IF(ISBLANK(tbl), "", COUNTIF(tbl, "&lt;"&amp;tbl)+1), ROW(tbl)-MIN(ROW(tbl))+1), 1), MATCH(MIN(IF(COUNTIF($E$2:E37, tbl)+ISBLANK(tbl)&gt;0, "", COUNTIF(tbl, "&lt;"&amp;tbl)+1)), INDEX(IF(ISBLANK(tbl), "", COUNTIF(tbl, "&lt;"&amp;tbl)+1), SMALL(IF(SMALL(IF(COUNTIF($E$2:E37, tbl)+ISBLANK(tbl)=0, COUNTIF(tbl, "&lt;"&amp;tbl)+1, ""), 1)=IF(ISBLANK(tbl), "", COUNTIF(tbl, "&lt;"&amp;tbl)+1), ROW(tbl)-MIN(ROW(tbl))+1), 1), , 1), 0), 1),"")</f>
        <v/>
      </c>
      <c r="F38" s="17" t="str">
        <f t="array" ref="F38">IFERROR(INDEX(tbl_0, SMALL(IF(SMALL(IF(COUNTIF($F$2:F37, tbl_0)+ISBLANK(tbl_0)=0, COUNTIF(tbl_0, "&lt;"&amp;tbl_0)+1, ""), 1)=IF(ISBLANK(tbl_0), "", COUNTIF(tbl_0, "&lt;"&amp;tbl_0)+1), ROW(tbl_0)-MIN(ROW(tbl_0))+1), 1), MATCH(MIN(IF(COUNTIF($F$2:F37, tbl_0)+ISBLANK(tbl_0)&gt;0, "", COUNTIF(tbl_0, "&lt;"&amp;tbl_0)+1)), INDEX(IF(ISBLANK(tbl_0), "", COUNTIF(tbl_0, "&lt;"&amp;tbl_0)+1), SMALL(IF(SMALL(IF(COUNTIF($F$2:F37, tbl_0)+ISBLANK(tbl_0)=0, COUNTIF(tbl_0, "&lt;"&amp;tbl_0)+1, ""), 1)=IF(ISBLANK(tbl_0), "", COUNTIF(tbl_0, "&lt;"&amp;tbl_0)+1), ROW(tbl_0)-MIN(ROW(tbl_0))+1), 1), , 1), 0), 1),"")</f>
        <v/>
      </c>
      <c r="Q38" s="22" t="s">
        <v>60</v>
      </c>
      <c r="R38" s="1"/>
    </row>
    <row r="39" spans="1:18" x14ac:dyDescent="0.25">
      <c r="A39" s="12" t="str">
        <f t="array" ref="A39">IFERROR(INDEX(data_set!$B$2:$B$511, MATCH(0, FREQUENCY(IF(EXACT(data_set!$B$2:$B$511, TRANSPOSE($A$2:A38)), MATCH(ROW(data_set!$B$2:$B$511), ROW(data_set!$B$2:$B$511)), ""), MATCH(ROW(data_set!$B$2:$B$511), ROW(data_set!$B$2:$B$511))), 0)), "")</f>
        <v/>
      </c>
      <c r="B39" s="13" t="str">
        <f t="array" ref="B39">IFERROR(INDEX(data_set!$A$2:$A$511, MATCH(0, FREQUENCY(IF(EXACT(data_set!$A$2:$A$511, TRANSPOSE($B$2:B38)), MATCH(ROW(data_set!$A$2:$A$511), ROW(data_set!$A$2:$A$511)), ""), MATCH(ROW(data_set!$A$2:$A$511), ROW(data_set!$A$2:$A$511))), 0)), "")</f>
        <v/>
      </c>
      <c r="C39" s="14" t="str">
        <f t="array" ref="C39">IFERROR(INDEX(data_set!$A$2:$G$511,SMALL(IF((data_set!$B$2:$B$511=dd_vendor)*(data_set!$U$2:$U$511=""),ROW(data_set!$B$2:$B$511)),ROW(data_set!49:49)),3),"")</f>
        <v>Installation Services</v>
      </c>
      <c r="D39" s="26" t="str">
        <f t="array" ref="D39">IFERROR(INDEX($C$3:$C$3, MATCH(0, COUNTIF($D$2:D38, $C$3:$C$3), 0)),"")</f>
        <v/>
      </c>
      <c r="E39" s="12" t="str">
        <f t="array" ref="E39">IFERROR(INDEX(tbl, SMALL(IF(SMALL(IF(COUNTIF($E$2:E38, tbl)+ISBLANK(tbl)=0, COUNTIF(tbl, "&lt;"&amp;tbl)+1, ""), 1)=IF(ISBLANK(tbl), "", COUNTIF(tbl, "&lt;"&amp;tbl)+1), ROW(tbl)-MIN(ROW(tbl))+1), 1), MATCH(MIN(IF(COUNTIF($E$2:E38, tbl)+ISBLANK(tbl)&gt;0, "", COUNTIF(tbl, "&lt;"&amp;tbl)+1)), INDEX(IF(ISBLANK(tbl), "", COUNTIF(tbl, "&lt;"&amp;tbl)+1), SMALL(IF(SMALL(IF(COUNTIF($E$2:E38, tbl)+ISBLANK(tbl)=0, COUNTIF(tbl, "&lt;"&amp;tbl)+1, ""), 1)=IF(ISBLANK(tbl), "", COUNTIF(tbl, "&lt;"&amp;tbl)+1), ROW(tbl)-MIN(ROW(tbl))+1), 1), , 1), 0), 1),"")</f>
        <v/>
      </c>
      <c r="F39" s="17" t="str">
        <f t="array" ref="F39">IFERROR(INDEX(tbl_0, SMALL(IF(SMALL(IF(COUNTIF($F$2:F38, tbl_0)+ISBLANK(tbl_0)=0, COUNTIF(tbl_0, "&lt;"&amp;tbl_0)+1, ""), 1)=IF(ISBLANK(tbl_0), "", COUNTIF(tbl_0, "&lt;"&amp;tbl_0)+1), ROW(tbl_0)-MIN(ROW(tbl_0))+1), 1), MATCH(MIN(IF(COUNTIF($F$2:F38, tbl_0)+ISBLANK(tbl_0)&gt;0, "", COUNTIF(tbl_0, "&lt;"&amp;tbl_0)+1)), INDEX(IF(ISBLANK(tbl_0), "", COUNTIF(tbl_0, "&lt;"&amp;tbl_0)+1), SMALL(IF(SMALL(IF(COUNTIF($F$2:F38, tbl_0)+ISBLANK(tbl_0)=0, COUNTIF(tbl_0, "&lt;"&amp;tbl_0)+1, ""), 1)=IF(ISBLANK(tbl_0), "", COUNTIF(tbl_0, "&lt;"&amp;tbl_0)+1), ROW(tbl_0)-MIN(ROW(tbl_0))+1), 1), , 1), 0), 1),"")</f>
        <v/>
      </c>
      <c r="Q39" s="22" t="s">
        <v>60</v>
      </c>
      <c r="R39" s="15"/>
    </row>
    <row r="40" spans="1:18" x14ac:dyDescent="0.25">
      <c r="A40" s="12" t="str">
        <f t="array" ref="A40">IFERROR(INDEX(data_set!$B$2:$B$511, MATCH(0, FREQUENCY(IF(EXACT(data_set!$B$2:$B$511, TRANSPOSE($A$2:A39)), MATCH(ROW(data_set!$B$2:$B$511), ROW(data_set!$B$2:$B$511)), ""), MATCH(ROW(data_set!$B$2:$B$511), ROW(data_set!$B$2:$B$511))), 0)), "")</f>
        <v/>
      </c>
      <c r="B40" s="13" t="str">
        <f t="array" ref="B40">IFERROR(INDEX(data_set!$A$2:$A$511, MATCH(0, FREQUENCY(IF(EXACT(data_set!$A$2:$A$511, TRANSPOSE($B$2:B39)), MATCH(ROW(data_set!$A$2:$A$511), ROW(data_set!$A$2:$A$511)), ""), MATCH(ROW(data_set!$A$2:$A$511), ROW(data_set!$A$2:$A$511))), 0)), "")</f>
        <v/>
      </c>
      <c r="C40" s="14" t="str">
        <f t="array" ref="C40">IFERROR(INDEX(data_set!$A$2:$G$511,SMALL(IF((data_set!$B$2:$B$511=dd_vendor)*(data_set!$U$2:$U$511=""),ROW(data_set!$B$2:$B$511)),ROW(data_set!50:50)),3),"")</f>
        <v>Print Head</v>
      </c>
      <c r="D40" s="26" t="str">
        <f t="array" ref="D40">IFERROR(INDEX($C$3:$C$3, MATCH(0, COUNTIF($D$2:D39, $C$3:$C$3), 0)),"")</f>
        <v/>
      </c>
      <c r="E40" s="12" t="str">
        <f t="array" ref="E40">IFERROR(INDEX(tbl, SMALL(IF(SMALL(IF(COUNTIF($E$2:E39, tbl)+ISBLANK(tbl)=0, COUNTIF(tbl, "&lt;"&amp;tbl)+1, ""), 1)=IF(ISBLANK(tbl), "", COUNTIF(tbl, "&lt;"&amp;tbl)+1), ROW(tbl)-MIN(ROW(tbl))+1), 1), MATCH(MIN(IF(COUNTIF($E$2:E39, tbl)+ISBLANK(tbl)&gt;0, "", COUNTIF(tbl, "&lt;"&amp;tbl)+1)), INDEX(IF(ISBLANK(tbl), "", COUNTIF(tbl, "&lt;"&amp;tbl)+1), SMALL(IF(SMALL(IF(COUNTIF($E$2:E39, tbl)+ISBLANK(tbl)=0, COUNTIF(tbl, "&lt;"&amp;tbl)+1, ""), 1)=IF(ISBLANK(tbl), "", COUNTIF(tbl, "&lt;"&amp;tbl)+1), ROW(tbl)-MIN(ROW(tbl))+1), 1), , 1), 0), 1),"")</f>
        <v/>
      </c>
      <c r="F40" s="17" t="str">
        <f t="array" ref="F40">IFERROR(INDEX(tbl_0, SMALL(IF(SMALL(IF(COUNTIF($F$2:F39, tbl_0)+ISBLANK(tbl_0)=0, COUNTIF(tbl_0, "&lt;"&amp;tbl_0)+1, ""), 1)=IF(ISBLANK(tbl_0), "", COUNTIF(tbl_0, "&lt;"&amp;tbl_0)+1), ROW(tbl_0)-MIN(ROW(tbl_0))+1), 1), MATCH(MIN(IF(COUNTIF($F$2:F39, tbl_0)+ISBLANK(tbl_0)&gt;0, "", COUNTIF(tbl_0, "&lt;"&amp;tbl_0)+1)), INDEX(IF(ISBLANK(tbl_0), "", COUNTIF(tbl_0, "&lt;"&amp;tbl_0)+1), SMALL(IF(SMALL(IF(COUNTIF($F$2:F39, tbl_0)+ISBLANK(tbl_0)=0, COUNTIF(tbl_0, "&lt;"&amp;tbl_0)+1, ""), 1)=IF(ISBLANK(tbl_0), "", COUNTIF(tbl_0, "&lt;"&amp;tbl_0)+1), ROW(tbl_0)-MIN(ROW(tbl_0))+1), 1), , 1), 0), 1),"")</f>
        <v/>
      </c>
      <c r="Q40" s="22" t="s">
        <v>60</v>
      </c>
      <c r="R40" s="1"/>
    </row>
    <row r="41" spans="1:18" x14ac:dyDescent="0.25">
      <c r="A41" s="12" t="str">
        <f t="array" ref="A41">IFERROR(INDEX(data_set!$B$2:$B$511, MATCH(0, FREQUENCY(IF(EXACT(data_set!$B$2:$B$511, TRANSPOSE($A$2:A40)), MATCH(ROW(data_set!$B$2:$B$511), ROW(data_set!$B$2:$B$511)), ""), MATCH(ROW(data_set!$B$2:$B$511), ROW(data_set!$B$2:$B$511))), 0)), "")</f>
        <v/>
      </c>
      <c r="B41" s="13" t="str">
        <f t="array" ref="B41">IFERROR(INDEX(data_set!$A$2:$A$511, MATCH(0, FREQUENCY(IF(EXACT(data_set!$A$2:$A$511, TRANSPOSE($B$2:B40)), MATCH(ROW(data_set!$A$2:$A$511), ROW(data_set!$A$2:$A$511)), ""), MATCH(ROW(data_set!$A$2:$A$511), ROW(data_set!$A$2:$A$511))), 0)), "")</f>
        <v/>
      </c>
      <c r="C41" s="14" t="str">
        <f t="array" ref="C41">IFERROR(INDEX(data_set!$A$2:$G$511,SMALL(IF((data_set!$B$2:$B$511=dd_vendor)*(data_set!$U$2:$U$511=""),ROW(data_set!$B$2:$B$511)),ROW(data_set!52:52)),3),"")</f>
        <v>Security</v>
      </c>
      <c r="D41" s="26" t="str">
        <f t="array" ref="D41">IFERROR(INDEX($C$3:$C$3, MATCH(0, COUNTIF($D$2:D40, $C$3:$C$3), 0)),"")</f>
        <v/>
      </c>
      <c r="E41" s="12" t="str">
        <f t="array" ref="E41">IFERROR(INDEX(tbl, SMALL(IF(SMALL(IF(COUNTIF($E$2:E40, tbl)+ISBLANK(tbl)=0, COUNTIF(tbl, "&lt;"&amp;tbl)+1, ""), 1)=IF(ISBLANK(tbl), "", COUNTIF(tbl, "&lt;"&amp;tbl)+1), ROW(tbl)-MIN(ROW(tbl))+1), 1), MATCH(MIN(IF(COUNTIF($E$2:E40, tbl)+ISBLANK(tbl)&gt;0, "", COUNTIF(tbl, "&lt;"&amp;tbl)+1)), INDEX(IF(ISBLANK(tbl), "", COUNTIF(tbl, "&lt;"&amp;tbl)+1), SMALL(IF(SMALL(IF(COUNTIF($E$2:E40, tbl)+ISBLANK(tbl)=0, COUNTIF(tbl, "&lt;"&amp;tbl)+1, ""), 1)=IF(ISBLANK(tbl), "", COUNTIF(tbl, "&lt;"&amp;tbl)+1), ROW(tbl)-MIN(ROW(tbl))+1), 1), , 1), 0), 1),"")</f>
        <v/>
      </c>
      <c r="F41" s="17" t="str">
        <f t="array" ref="F41">IFERROR(INDEX(tbl_0, SMALL(IF(SMALL(IF(COUNTIF($F$2:F40, tbl_0)+ISBLANK(tbl_0)=0, COUNTIF(tbl_0, "&lt;"&amp;tbl_0)+1, ""), 1)=IF(ISBLANK(tbl_0), "", COUNTIF(tbl_0, "&lt;"&amp;tbl_0)+1), ROW(tbl_0)-MIN(ROW(tbl_0))+1), 1), MATCH(MIN(IF(COUNTIF($F$2:F40, tbl_0)+ISBLANK(tbl_0)&gt;0, "", COUNTIF(tbl_0, "&lt;"&amp;tbl_0)+1)), INDEX(IF(ISBLANK(tbl_0), "", COUNTIF(tbl_0, "&lt;"&amp;tbl_0)+1), SMALL(IF(SMALL(IF(COUNTIF($F$2:F40, tbl_0)+ISBLANK(tbl_0)=0, COUNTIF(tbl_0, "&lt;"&amp;tbl_0)+1, ""), 1)=IF(ISBLANK(tbl_0), "", COUNTIF(tbl_0, "&lt;"&amp;tbl_0)+1), ROW(tbl_0)-MIN(ROW(tbl_0))+1), 1), , 1), 0), 1),"")</f>
        <v/>
      </c>
      <c r="Q41" s="22" t="s">
        <v>60</v>
      </c>
      <c r="R41" s="18"/>
    </row>
    <row r="42" spans="1:18" x14ac:dyDescent="0.25">
      <c r="A42" s="12" t="str">
        <f t="array" ref="A42">IFERROR(INDEX(data_set!$B$2:$B$511, MATCH(0, FREQUENCY(IF(EXACT(data_set!$B$2:$B$511, TRANSPOSE($A$2:A41)), MATCH(ROW(data_set!$B$2:$B$511), ROW(data_set!$B$2:$B$511)), ""), MATCH(ROW(data_set!$B$2:$B$511), ROW(data_set!$B$2:$B$511))), 0)), "")</f>
        <v/>
      </c>
      <c r="B42" s="13" t="str">
        <f t="array" ref="B42">IFERROR(INDEX(data_set!$A$2:$A$511, MATCH(0, FREQUENCY(IF(EXACT(data_set!$A$2:$A$511, TRANSPOSE($B$2:B41)), MATCH(ROW(data_set!$A$2:$A$511), ROW(data_set!$A$2:$A$511)), ""), MATCH(ROW(data_set!$A$2:$A$511), ROW(data_set!$A$2:$A$511))), 0)), "")</f>
        <v/>
      </c>
      <c r="C42" s="14" t="str">
        <f t="array" ref="C42">IFERROR(INDEX(data_set!$A$2:$G$511,SMALL(IF((data_set!$B$2:$B$511=dd_vendor)*(data_set!$U$2:$U$511=""),ROW(data_set!$B$2:$B$511)),ROW(data_set!53:53)),3),"")</f>
        <v>Security</v>
      </c>
      <c r="D42" s="26" t="str">
        <f t="array" ref="D42">IFERROR(INDEX($C$3:$C$3, MATCH(0, COUNTIF($D$2:D41, $C$3:$C$3), 0)),"")</f>
        <v/>
      </c>
      <c r="E42" s="12"/>
      <c r="F42" s="17" t="str">
        <f t="array" ref="F42">IFERROR(INDEX(tbl_0, SMALL(IF(SMALL(IF(COUNTIF($F$2:F41, tbl_0)+ISBLANK(tbl_0)=0, COUNTIF(tbl_0, "&lt;"&amp;tbl_0)+1, ""), 1)=IF(ISBLANK(tbl_0), "", COUNTIF(tbl_0, "&lt;"&amp;tbl_0)+1), ROW(tbl_0)-MIN(ROW(tbl_0))+1), 1), MATCH(MIN(IF(COUNTIF($F$2:F41, tbl_0)+ISBLANK(tbl_0)&gt;0, "", COUNTIF(tbl_0, "&lt;"&amp;tbl_0)+1)), INDEX(IF(ISBLANK(tbl_0), "", COUNTIF(tbl_0, "&lt;"&amp;tbl_0)+1), SMALL(IF(SMALL(IF(COUNTIF($F$2:F41, tbl_0)+ISBLANK(tbl_0)=0, COUNTIF(tbl_0, "&lt;"&amp;tbl_0)+1, ""), 1)=IF(ISBLANK(tbl_0), "", COUNTIF(tbl_0, "&lt;"&amp;tbl_0)+1), ROW(tbl_0)-MIN(ROW(tbl_0))+1), 1), , 1), 0), 1),"")</f>
        <v/>
      </c>
      <c r="Q42" s="22" t="s">
        <v>60</v>
      </c>
      <c r="R42" s="1"/>
    </row>
    <row r="43" spans="1:18" x14ac:dyDescent="0.25">
      <c r="A43" s="12" t="str">
        <f t="array" ref="A43">IFERROR(INDEX(data_set!$B$2:$B$511, MATCH(0, FREQUENCY(IF(EXACT(data_set!$B$2:$B$511, TRANSPOSE($A$2:A42)), MATCH(ROW(data_set!$B$2:$B$511), ROW(data_set!$B$2:$B$511)), ""), MATCH(ROW(data_set!$B$2:$B$511), ROW(data_set!$B$2:$B$511))), 0)), "")</f>
        <v/>
      </c>
      <c r="B43" s="13" t="str">
        <f t="array" ref="B43">IFERROR(INDEX(data_set!$A$2:$A$511, MATCH(0, FREQUENCY(IF(EXACT(data_set!$A$2:$A$511, TRANSPOSE($B$2:B42)), MATCH(ROW(data_set!$A$2:$A$511), ROW(data_set!$A$2:$A$511)), ""), MATCH(ROW(data_set!$A$2:$A$511), ROW(data_set!$A$2:$A$511))), 0)), "")</f>
        <v/>
      </c>
      <c r="C43" s="14" t="str">
        <f t="array" ref="C43">IFERROR(INDEX(data_set!$A$2:$G$511,SMALL(IF((data_set!$B$2:$B$511=dd_vendor)*(data_set!$U$2:$U$511=""),ROW(data_set!$B$2:$B$511)),ROW(data_set!54:54)),3),"")</f>
        <v>Security</v>
      </c>
      <c r="E43" s="12"/>
      <c r="Q43" s="22" t="s">
        <v>60</v>
      </c>
      <c r="R43" s="15"/>
    </row>
    <row r="44" spans="1:18" x14ac:dyDescent="0.25">
      <c r="A44" s="12" t="str">
        <f t="array" ref="A44">IFERROR(INDEX(data_set!$B$2:$B$511, MATCH(0, FREQUENCY(IF(EXACT(data_set!$B$2:$B$511, TRANSPOSE($A$2:A43)), MATCH(ROW(data_set!$B$2:$B$511), ROW(data_set!$B$2:$B$511)), ""), MATCH(ROW(data_set!$B$2:$B$511), ROW(data_set!$B$2:$B$511))), 0)), "")</f>
        <v/>
      </c>
      <c r="B44" s="13" t="str">
        <f t="array" ref="B44">IFERROR(INDEX(data_set!$A$2:$A$511, MATCH(0, FREQUENCY(IF(EXACT(data_set!$A$2:$A$511, TRANSPOSE($B$2:B43)), MATCH(ROW(data_set!$A$2:$A$511), ROW(data_set!$A$2:$A$511)), ""), MATCH(ROW(data_set!$A$2:$A$511), ROW(data_set!$A$2:$A$511))), 0)), "")</f>
        <v/>
      </c>
      <c r="C44" s="14" t="str">
        <f t="array" ref="C44">IFERROR(INDEX(data_set!$A$2:$G$511,SMALL(IF((data_set!$B$2:$B$511=dd_vendor)*(data_set!$U$2:$U$511=""),ROW(data_set!$B$2:$B$511)),ROW(data_set!55:55)),3),"")</f>
        <v>Security</v>
      </c>
      <c r="E44" s="12"/>
      <c r="Q44" s="22" t="s">
        <v>60</v>
      </c>
      <c r="R44" s="1"/>
    </row>
    <row r="45" spans="1:18" x14ac:dyDescent="0.25">
      <c r="A45" s="12" t="str">
        <f t="array" ref="A45">IFERROR(INDEX(data_set!$B$2:$B$511, MATCH(0, FREQUENCY(IF(EXACT(data_set!$B$2:$B$511, TRANSPOSE($A$2:A44)), MATCH(ROW(data_set!$B$2:$B$511), ROW(data_set!$B$2:$B$511)), ""), MATCH(ROW(data_set!$B$2:$B$511), ROW(data_set!$B$2:$B$511))), 0)), "")</f>
        <v/>
      </c>
      <c r="B45" s="13" t="str">
        <f t="array" ref="B45">IFERROR(INDEX(data_set!$A$2:$A$511, MATCH(0, FREQUENCY(IF(EXACT(data_set!$A$2:$A$511, TRANSPOSE($B$2:B44)), MATCH(ROW(data_set!$A$2:$A$511), ROW(data_set!$A$2:$A$511)), ""), MATCH(ROW(data_set!$A$2:$A$511), ROW(data_set!$A$2:$A$511))), 0)), "")</f>
        <v/>
      </c>
      <c r="C45" s="14" t="str">
        <f t="array" ref="C45">IFERROR(INDEX(data_set!$A$2:$G$511,SMALL(IF((data_set!$B$2:$B$511=dd_vendor)*(data_set!$U$2:$U$511=""),ROW(data_set!$B$2:$B$511)),ROW(data_set!56:56)),3),"")</f>
        <v>Furniture</v>
      </c>
      <c r="E45" s="12"/>
      <c r="Q45" s="22" t="s">
        <v>60</v>
      </c>
      <c r="R45" s="15"/>
    </row>
    <row r="46" spans="1:18" x14ac:dyDescent="0.25">
      <c r="A46" s="12" t="str">
        <f t="array" ref="A46">IFERROR(INDEX(data_set!$B$2:$B$511, MATCH(0, FREQUENCY(IF(EXACT(data_set!$B$2:$B$511, TRANSPOSE($A$2:A45)), MATCH(ROW(data_set!$B$2:$B$511), ROW(data_set!$B$2:$B$511)), ""), MATCH(ROW(data_set!$B$2:$B$511), ROW(data_set!$B$2:$B$511))), 0)), "")</f>
        <v/>
      </c>
      <c r="B46" s="13" t="str">
        <f t="array" ref="B46">IFERROR(INDEX(data_set!$A$2:$A$511, MATCH(0, FREQUENCY(IF(EXACT(data_set!$A$2:$A$511, TRANSPOSE($B$2:B45)), MATCH(ROW(data_set!$A$2:$A$511), ROW(data_set!$A$2:$A$511)), ""), MATCH(ROW(data_set!$A$2:$A$511), ROW(data_set!$A$2:$A$511))), 0)), "")</f>
        <v/>
      </c>
      <c r="C46" s="14" t="str">
        <f t="array" ref="C46">IFERROR(INDEX(data_set!$A$2:$G$511,SMALL(IF((data_set!$B$2:$B$511=dd_vendor)*(data_set!$U$2:$U$511=""),ROW(data_set!$B$2:$B$511)),ROW(data_set!57:57)),3),"")</f>
        <v>Furniture</v>
      </c>
      <c r="E46" s="12"/>
      <c r="Q46" s="22" t="s">
        <v>60</v>
      </c>
      <c r="R46" s="1"/>
    </row>
    <row r="47" spans="1:18" x14ac:dyDescent="0.25">
      <c r="A47" s="12" t="str">
        <f t="array" ref="A47">IFERROR(INDEX(data_set!$B$2:$B$511, MATCH(0, FREQUENCY(IF(EXACT(data_set!$B$2:$B$511, TRANSPOSE($A$2:A46)), MATCH(ROW(data_set!$B$2:$B$511), ROW(data_set!$B$2:$B$511)), ""), MATCH(ROW(data_set!$B$2:$B$511), ROW(data_set!$B$2:$B$511))), 0)), "")</f>
        <v/>
      </c>
      <c r="B47" s="13" t="str">
        <f t="array" ref="B47">IFERROR(INDEX(data_set!$A$2:$A$511, MATCH(0, FREQUENCY(IF(EXACT(data_set!$A$2:$A$511, TRANSPOSE($B$2:B46)), MATCH(ROW(data_set!$A$2:$A$511), ROW(data_set!$A$2:$A$511)), ""), MATCH(ROW(data_set!$A$2:$A$511), ROW(data_set!$A$2:$A$511))), 0)), "")</f>
        <v/>
      </c>
      <c r="C47" s="14" t="str">
        <f t="array" ref="C47">IFERROR(INDEX(data_set!$A$2:$G$511,SMALL(IF((data_set!$B$2:$B$511=dd_vendor)*(data_set!$U$2:$U$511=""),ROW(data_set!$B$2:$B$511)),ROW(data_set!58:58)),3),"")</f>
        <v>Furniture</v>
      </c>
      <c r="E47" s="12"/>
      <c r="Q47" s="22" t="s">
        <v>60</v>
      </c>
      <c r="R47" s="15"/>
    </row>
    <row r="48" spans="1:18" x14ac:dyDescent="0.25">
      <c r="A48" s="12" t="str">
        <f t="array" ref="A48">IFERROR(INDEX(data_set!$B$2:$B$511, MATCH(0, FREQUENCY(IF(EXACT(data_set!$B$2:$B$511, TRANSPOSE($A$2:A47)), MATCH(ROW(data_set!$B$2:$B$511), ROW(data_set!$B$2:$B$511)), ""), MATCH(ROW(data_set!$B$2:$B$511), ROW(data_set!$B$2:$B$511))), 0)), "")</f>
        <v/>
      </c>
      <c r="B48" s="13" t="str">
        <f t="array" ref="B48">IFERROR(INDEX(data_set!$A$2:$A$511, MATCH(0, FREQUENCY(IF(EXACT(data_set!$A$2:$A$511, TRANSPOSE($B$2:B47)), MATCH(ROW(data_set!$A$2:$A$511), ROW(data_set!$A$2:$A$511)), ""), MATCH(ROW(data_set!$A$2:$A$511), ROW(data_set!$A$2:$A$511))), 0)), "")</f>
        <v/>
      </c>
      <c r="C48" s="14" t="str">
        <f t="array" ref="C48">IFERROR(INDEX(data_set!$A$2:$G$511,SMALL(IF((data_set!$B$2:$B$511=dd_vendor)*(data_set!$U$2:$U$511=""),ROW(data_set!$B$2:$B$511)),ROW(data_set!59:59)),3),"")</f>
        <v>Furniture</v>
      </c>
      <c r="E48" s="12"/>
      <c r="Q48" s="22" t="s">
        <v>60</v>
      </c>
      <c r="R48" s="1"/>
    </row>
    <row r="49" spans="1:18" x14ac:dyDescent="0.25">
      <c r="A49" s="16"/>
      <c r="B49" s="13" t="str">
        <f t="array" ref="B49">IFERROR(INDEX(data_set!$A$2:$A$511, MATCH(0, FREQUENCY(IF(EXACT(data_set!$A$2:$A$511, TRANSPOSE($B$2:B48)), MATCH(ROW(data_set!$A$2:$A$511), ROW(data_set!$A$2:$A$511)), ""), MATCH(ROW(data_set!$A$2:$A$511), ROW(data_set!$A$2:$A$511))), 0)), "")</f>
        <v/>
      </c>
      <c r="C49" s="14" t="str">
        <f t="array" ref="C49">IFERROR(INDEX(data_set!$A$2:$G$511,SMALL(IF((data_set!$B$2:$B$511=dd_vendor)*(data_set!$U$2:$U$511=""),ROW(data_set!$B$2:$B$511)),ROW(data_set!60:60)),3),"")</f>
        <v>Furniture</v>
      </c>
      <c r="E49" s="12"/>
      <c r="Q49" s="22" t="s">
        <v>60</v>
      </c>
      <c r="R49" s="18"/>
    </row>
    <row r="50" spans="1:18" x14ac:dyDescent="0.25">
      <c r="A50" s="16"/>
      <c r="B50" s="13" t="str">
        <f t="array" ref="B50">IFERROR(INDEX(data_set!$A$2:$A$511, MATCH(0, FREQUENCY(IF(EXACT(data_set!$A$2:$A$511, TRANSPOSE($B$2:B49)), MATCH(ROW(data_set!$A$2:$A$511), ROW(data_set!$A$2:$A$511)), ""), MATCH(ROW(data_set!$A$2:$A$511), ROW(data_set!$A$2:$A$511))), 0)), "")</f>
        <v/>
      </c>
      <c r="C50" s="14" t="str">
        <f t="array" ref="C50">IFERROR(INDEX(data_set!$A$2:$G$511,SMALL(IF((data_set!$B$2:$B$511=dd_vendor)*(data_set!$U$2:$U$511=""),ROW(data_set!$B$2:$B$511)),ROW(data_set!61:61)),3),"")</f>
        <v>Furniture</v>
      </c>
      <c r="E50" s="12"/>
      <c r="Q50" s="22" t="s">
        <v>60</v>
      </c>
      <c r="R50" s="1"/>
    </row>
    <row r="51" spans="1:18" x14ac:dyDescent="0.25">
      <c r="A51" s="16"/>
      <c r="B51" s="13" t="str">
        <f t="array" ref="B51">IFERROR(INDEX(data_set!$A$2:$A$511, MATCH(0, FREQUENCY(IF(EXACT(data_set!$A$2:$A$511, TRANSPOSE($B$2:B50)), MATCH(ROW(data_set!$A$2:$A$511), ROW(data_set!$A$2:$A$511)), ""), MATCH(ROW(data_set!$A$2:$A$511), ROW(data_set!$A$2:$A$511))), 0)), "")</f>
        <v/>
      </c>
      <c r="C51" s="14" t="str">
        <f t="array" ref="C51">IFERROR(INDEX(data_set!$A$2:$G$511,SMALL(IF((data_set!$B$2:$B$511=dd_vendor)*(data_set!$U$2:$U$511=""),ROW(data_set!$B$2:$B$511)),ROW(data_set!63:63)),3),"")</f>
        <v>Installation Services</v>
      </c>
      <c r="E51" s="12"/>
    </row>
    <row r="52" spans="1:18" x14ac:dyDescent="0.25">
      <c r="A52" s="16"/>
      <c r="B52" s="13" t="str">
        <f t="array" ref="B52">IFERROR(INDEX(data_set!$A$2:$A$511, MATCH(0, FREQUENCY(IF(EXACT(data_set!$A$2:$A$511, TRANSPOSE($B$2:B51)), MATCH(ROW(data_set!$A$2:$A$511), ROW(data_set!$A$2:$A$511)), ""), MATCH(ROW(data_set!$A$2:$A$511), ROW(data_set!$A$2:$A$511))), 0)), "")</f>
        <v/>
      </c>
      <c r="C52" s="14" t="str">
        <f t="array" ref="C52">IFERROR(INDEX(data_set!$A$2:$G$511,SMALL(IF((data_set!$B$2:$B$511=dd_vendor)*(data_set!$U$2:$U$511=""),ROW(data_set!$B$2:$B$511)),ROW(data_set!64:64)),3),"")</f>
        <v xml:space="preserve">Smartnet </v>
      </c>
      <c r="E52" s="12"/>
    </row>
    <row r="53" spans="1:18" x14ac:dyDescent="0.25">
      <c r="A53" s="16"/>
      <c r="B53" s="13" t="str">
        <f t="array" ref="B53">IFERROR(INDEX(data_set!$A$2:$A$511, MATCH(0, FREQUENCY(IF(EXACT(data_set!$A$2:$A$511, TRANSPOSE($B$2:B52)), MATCH(ROW(data_set!$A$2:$A$511), ROW(data_set!$A$2:$A$511)), ""), MATCH(ROW(data_set!$A$2:$A$511), ROW(data_set!$A$2:$A$511))), 0)), "")</f>
        <v/>
      </c>
      <c r="C53" s="14" t="str">
        <f t="array" ref="C53">IFERROR(INDEX(data_set!$A$2:$G$511,SMALL(IF((data_set!$B$2:$B$511=dd_vendor)*(data_set!$U$2:$U$511=""),ROW(data_set!$B$2:$B$511)),ROW(data_set!65:65)),3),"")</f>
        <v/>
      </c>
      <c r="E53" s="12"/>
    </row>
    <row r="54" spans="1:18" x14ac:dyDescent="0.25">
      <c r="A54" s="16"/>
      <c r="B54" s="13" t="str">
        <f t="array" ref="B54">IFERROR(INDEX(data_set!$A$2:$A$511, MATCH(0, FREQUENCY(IF(EXACT(data_set!$A$2:$A$511, TRANSPOSE($B$2:B53)), MATCH(ROW(data_set!$A$2:$A$511), ROW(data_set!$A$2:$A$511)), ""), MATCH(ROW(data_set!$A$2:$A$511), ROW(data_set!$A$2:$A$511))), 0)), "")</f>
        <v/>
      </c>
      <c r="C54" s="14" t="str">
        <f t="array" ref="C54">IFERROR(INDEX(data_set!$A$2:$G$511,SMALL(IF((data_set!$B$2:$B$511=dd_vendor)*(data_set!$U$2:$U$511=""),ROW(data_set!$B$2:$B$511)),ROW(data_set!66:66)),3),"")</f>
        <v/>
      </c>
      <c r="E54" s="12"/>
    </row>
    <row r="55" spans="1:18" x14ac:dyDescent="0.25">
      <c r="A55" s="16"/>
      <c r="B55" s="13" t="str">
        <f t="array" ref="B55">IFERROR(INDEX(data_set!$A$2:$A$511, MATCH(0, FREQUENCY(IF(EXACT(data_set!$A$2:$A$511, TRANSPOSE($B$2:B54)), MATCH(ROW(data_set!$A$2:$A$511), ROW(data_set!$A$2:$A$511)), ""), MATCH(ROW(data_set!$A$2:$A$511), ROW(data_set!$A$2:$A$511))), 0)), "")</f>
        <v/>
      </c>
      <c r="C55" s="14" t="str">
        <f t="array" ref="C55">IFERROR(INDEX(data_set!$A$2:$G$511,SMALL(IF((data_set!$B$2:$B$511=dd_vendor)*(data_set!$U$2:$U$511=""),ROW(data_set!$B$2:$B$511)),ROW(data_set!67:67)),3),"")</f>
        <v/>
      </c>
      <c r="E55" s="12"/>
    </row>
    <row r="56" spans="1:18" x14ac:dyDescent="0.25">
      <c r="A56" s="16"/>
      <c r="B56" s="13" t="str">
        <f t="array" ref="B56">IFERROR(INDEX(data_set!$A$2:$A$511, MATCH(0, FREQUENCY(IF(EXACT(data_set!$A$2:$A$511, TRANSPOSE($B$2:B55)), MATCH(ROW(data_set!$A$2:$A$511), ROW(data_set!$A$2:$A$511)), ""), MATCH(ROW(data_set!$A$2:$A$511), ROW(data_set!$A$2:$A$511))), 0)), "")</f>
        <v/>
      </c>
      <c r="C56" s="14" t="str">
        <f t="array" ref="C56">IFERROR(INDEX(data_set!$A$2:$G$511,SMALL(IF((data_set!$B$2:$B$511=dd_vendor)*(data_set!$U$2:$U$511=""),ROW(data_set!$B$2:$B$511)),ROW(data_set!68:68)),3),"")</f>
        <v/>
      </c>
      <c r="E56" s="12"/>
    </row>
    <row r="57" spans="1:18" x14ac:dyDescent="0.25">
      <c r="A57" s="16"/>
      <c r="B57" s="13" t="str">
        <f t="array" ref="B57">IFERROR(INDEX(data_set!$A$2:$A$511, MATCH(0, FREQUENCY(IF(EXACT(data_set!$A$2:$A$511, TRANSPOSE($B$2:B56)), MATCH(ROW(data_set!$A$2:$A$511), ROW(data_set!$A$2:$A$511)), ""), MATCH(ROW(data_set!$A$2:$A$511), ROW(data_set!$A$2:$A$511))), 0)), "")</f>
        <v/>
      </c>
      <c r="C57" s="14" t="str">
        <f t="array" ref="C57">IFERROR(INDEX(data_set!$A$2:$G$511,SMALL(IF((data_set!$B$2:$B$511=dd_vendor)*(data_set!$U$2:$U$511=""),ROW(data_set!$B$2:$B$511)),ROW(data_set!69:69)),3),"")</f>
        <v/>
      </c>
      <c r="E57" s="12"/>
    </row>
    <row r="58" spans="1:18" x14ac:dyDescent="0.25">
      <c r="A58" s="16"/>
      <c r="B58" s="13" t="str">
        <f t="array" ref="B58">IFERROR(INDEX(data_set!$A$2:$A$511, MATCH(0, FREQUENCY(IF(EXACT(data_set!$A$2:$A$511, TRANSPOSE($B$2:B57)), MATCH(ROW(data_set!$A$2:$A$511), ROW(data_set!$A$2:$A$511)), ""), MATCH(ROW(data_set!$A$2:$A$511), ROW(data_set!$A$2:$A$511))), 0)), "")</f>
        <v/>
      </c>
      <c r="C58" s="14" t="str">
        <f t="array" ref="C58">IFERROR(INDEX(data_set!$A$2:$G$511,SMALL(IF((data_set!$B$2:$B$511=dd_vendor)*(data_set!$U$2:$U$511=""),ROW(data_set!$B$2:$B$511)),ROW(data_set!70:70)),3),"")</f>
        <v/>
      </c>
      <c r="E58" s="12"/>
    </row>
    <row r="59" spans="1:18" x14ac:dyDescent="0.25">
      <c r="A59" s="16"/>
      <c r="B59" s="13" t="str">
        <f t="array" ref="B59">IFERROR(INDEX(data_set!$A$2:$A$511, MATCH(0, FREQUENCY(IF(EXACT(data_set!$A$2:$A$511, TRANSPOSE($B$2:B58)), MATCH(ROW(data_set!$A$2:$A$511), ROW(data_set!$A$2:$A$511)), ""), MATCH(ROW(data_set!$A$2:$A$511), ROW(data_set!$A$2:$A$511))), 0)), "")</f>
        <v/>
      </c>
      <c r="C59" s="14" t="str">
        <f t="array" ref="C59">IFERROR(INDEX(data_set!$A$2:$G$511,SMALL(IF((data_set!$B$2:$B$511=dd_vendor)*(data_set!$U$2:$U$511=""),ROW(data_set!$B$2:$B$511)),ROW(data_set!71:71)),3),"")</f>
        <v/>
      </c>
      <c r="E59" s="12"/>
    </row>
    <row r="60" spans="1:18" x14ac:dyDescent="0.25">
      <c r="A60" s="16"/>
      <c r="B60" s="13" t="str">
        <f t="array" ref="B60">IFERROR(INDEX(data_set!$A$2:$A$511, MATCH(0, FREQUENCY(IF(EXACT(data_set!$A$2:$A$511, TRANSPOSE($B$2:B59)), MATCH(ROW(data_set!$A$2:$A$511), ROW(data_set!$A$2:$A$511)), ""), MATCH(ROW(data_set!$A$2:$A$511), ROW(data_set!$A$2:$A$511))), 0)), "")</f>
        <v/>
      </c>
      <c r="C60" s="14" t="str">
        <f t="array" ref="C60">IFERROR(INDEX(data_set!$A$2:$G$511,SMALL(IF((data_set!$B$2:$B$511=dd_vendor)*(data_set!$U$2:$U$511=""),ROW(data_set!$B$2:$B$511)),ROW(data_set!72:72)),3),"")</f>
        <v/>
      </c>
      <c r="E60" s="12"/>
    </row>
    <row r="61" spans="1:18" x14ac:dyDescent="0.25">
      <c r="A61" s="16"/>
      <c r="B61" s="13" t="str">
        <f t="array" ref="B61">IFERROR(INDEX(data_set!$A$2:$A$511, MATCH(0, FREQUENCY(IF(EXACT(data_set!$A$2:$A$511, TRANSPOSE($B$2:B60)), MATCH(ROW(data_set!$A$2:$A$511), ROW(data_set!$A$2:$A$511)), ""), MATCH(ROW(data_set!$A$2:$A$511), ROW(data_set!$A$2:$A$511))), 0)), "")</f>
        <v/>
      </c>
      <c r="C61" s="14" t="str">
        <f t="array" ref="C61">IFERROR(INDEX(data_set!$A$2:$G$511,SMALL(IF((data_set!$B$2:$B$511=dd_vendor)*(data_set!$U$2:$U$511=""),ROW(data_set!$B$2:$B$511)),ROW(data_set!73:73)),3),"")</f>
        <v/>
      </c>
      <c r="E61" s="12"/>
    </row>
    <row r="62" spans="1:18" x14ac:dyDescent="0.25">
      <c r="A62" s="16"/>
      <c r="B62" s="13" t="str">
        <f t="array" ref="B62">IFERROR(INDEX(data_set!$A$2:$A$511, MATCH(0, FREQUENCY(IF(EXACT(data_set!$A$2:$A$511, TRANSPOSE($B$2:B61)), MATCH(ROW(data_set!$A$2:$A$511), ROW(data_set!$A$2:$A$511)), ""), MATCH(ROW(data_set!$A$2:$A$511), ROW(data_set!$A$2:$A$511))), 0)), "")</f>
        <v/>
      </c>
      <c r="C62" s="14" t="str">
        <f t="array" ref="C62">IFERROR(INDEX(data_set!$A$2:$G$511,SMALL(IF((data_set!$B$2:$B$511=dd_vendor)*(data_set!$U$2:$U$511=""),ROW(data_set!$B$2:$B$511)),ROW(data_set!#REF!)),3),"")</f>
        <v/>
      </c>
      <c r="E62" s="12"/>
    </row>
    <row r="63" spans="1:18" x14ac:dyDescent="0.25">
      <c r="A63" s="16"/>
      <c r="B63" s="13" t="str">
        <f t="array" ref="B63">IFERROR(INDEX(data_set!$A$2:$A$511, MATCH(0, FREQUENCY(IF(EXACT(data_set!$A$2:$A$511, TRANSPOSE($B$2:B62)), MATCH(ROW(data_set!$A$2:$A$511), ROW(data_set!$A$2:$A$511)), ""), MATCH(ROW(data_set!$A$2:$A$511), ROW(data_set!$A$2:$A$511))), 0)), "")</f>
        <v/>
      </c>
      <c r="C63" s="14" t="str">
        <f t="array" ref="C63">IFERROR(INDEX(data_set!$A$2:$G$511,SMALL(IF((data_set!$B$2:$B$511=dd_vendor)*(data_set!$U$2:$U$511=""),ROW(data_set!$B$2:$B$511)),ROW(data_set!74:74)),3),"")</f>
        <v/>
      </c>
      <c r="E63" s="12"/>
    </row>
    <row r="64" spans="1:18" x14ac:dyDescent="0.25">
      <c r="A64" s="16"/>
      <c r="B64" s="13" t="str">
        <f t="array" ref="B64">IFERROR(INDEX(data_set!$A$2:$A$511, MATCH(0, FREQUENCY(IF(EXACT(data_set!$A$2:$A$511, TRANSPOSE($B$2:B63)), MATCH(ROW(data_set!$A$2:$A$511), ROW(data_set!$A$2:$A$511)), ""), MATCH(ROW(data_set!$A$2:$A$511), ROW(data_set!$A$2:$A$511))), 0)), "")</f>
        <v/>
      </c>
      <c r="C64" s="14" t="str">
        <f t="array" ref="C64">IFERROR(INDEX(data_set!$A$2:$G$511,SMALL(IF((data_set!$B$2:$B$511=dd_vendor)*(data_set!$U$2:$U$511=""),ROW(data_set!$B$2:$B$511)),ROW(data_set!#REF!)),3),"")</f>
        <v/>
      </c>
      <c r="E64" s="12"/>
    </row>
    <row r="65" spans="1:5" x14ac:dyDescent="0.25">
      <c r="A65" s="16"/>
      <c r="B65" s="13" t="str">
        <f t="array" ref="B65">IFERROR(INDEX(data_set!$A$2:$A$511, MATCH(0, FREQUENCY(IF(EXACT(data_set!$A$2:$A$511, TRANSPOSE($B$2:B64)), MATCH(ROW(data_set!$A$2:$A$511), ROW(data_set!$A$2:$A$511)), ""), MATCH(ROW(data_set!$A$2:$A$511), ROW(data_set!$A$2:$A$511))), 0)), "")</f>
        <v/>
      </c>
      <c r="C65" s="14" t="str">
        <f t="array" ref="C65">IFERROR(INDEX(data_set!$A$2:$G$511,SMALL(IF((data_set!$B$2:$B$511=dd_vendor)*(data_set!$U$2:$U$511=""),ROW(data_set!$B$2:$B$511)),ROW(data_set!75:75)),3),"")</f>
        <v/>
      </c>
      <c r="E65" s="12"/>
    </row>
    <row r="66" spans="1:5" x14ac:dyDescent="0.25">
      <c r="A66" s="16"/>
      <c r="B66" s="13" t="str">
        <f t="array" ref="B66">IFERROR(INDEX(data_set!$A$2:$A$511, MATCH(0, FREQUENCY(IF(EXACT(data_set!$A$2:$A$511, TRANSPOSE($B$2:B65)), MATCH(ROW(data_set!$A$2:$A$511), ROW(data_set!$A$2:$A$511)), ""), MATCH(ROW(data_set!$A$2:$A$511), ROW(data_set!$A$2:$A$511))), 0)), "")</f>
        <v/>
      </c>
      <c r="C66" s="14" t="str">
        <f t="array" ref="C66">IFERROR(INDEX(data_set!$A$2:$G$511,SMALL(IF((data_set!$B$2:$B$511=dd_vendor)*(data_set!$U$2:$U$511=""),ROW(data_set!$B$2:$B$511)),ROW(data_set!76:76)),3),"")</f>
        <v/>
      </c>
      <c r="E66" s="12"/>
    </row>
    <row r="67" spans="1:5" x14ac:dyDescent="0.25">
      <c r="A67" s="16"/>
      <c r="B67" s="13" t="str">
        <f t="array" ref="B67">IFERROR(INDEX(data_set!$A$2:$A$511, MATCH(0, FREQUENCY(IF(EXACT(data_set!$A$2:$A$511, TRANSPOSE($B$2:B66)), MATCH(ROW(data_set!$A$2:$A$511), ROW(data_set!$A$2:$A$511)), ""), MATCH(ROW(data_set!$A$2:$A$511), ROW(data_set!$A$2:$A$511))), 0)), "")</f>
        <v/>
      </c>
      <c r="C67" s="14" t="str">
        <f t="array" ref="C67">IFERROR(INDEX(data_set!$A$2:$G$511,SMALL(IF((data_set!$B$2:$B$511=dd_vendor)*(data_set!$U$2:$U$511=""),ROW(data_set!$B$2:$B$511)),ROW(data_set!77:77)),3),"")</f>
        <v/>
      </c>
      <c r="E67" s="12"/>
    </row>
    <row r="68" spans="1:5" x14ac:dyDescent="0.25">
      <c r="A68" s="16"/>
      <c r="B68" s="13" t="str">
        <f t="array" ref="B68">IFERROR(INDEX(data_set!$A$2:$A$511, MATCH(0, FREQUENCY(IF(EXACT(data_set!$A$2:$A$511, TRANSPOSE($B$2:B67)), MATCH(ROW(data_set!$A$2:$A$511), ROW(data_set!$A$2:$A$511)), ""), MATCH(ROW(data_set!$A$2:$A$511), ROW(data_set!$A$2:$A$511))), 0)), "")</f>
        <v/>
      </c>
      <c r="C68" s="14" t="str">
        <f t="array" ref="C68">IFERROR(INDEX(data_set!$A$2:$G$511,SMALL(IF((data_set!$B$2:$B$511=dd_vendor)*(data_set!$U$2:$U$511=""),ROW(data_set!$B$2:$B$511)),ROW(data_set!78:78)),3),"")</f>
        <v/>
      </c>
      <c r="E68" s="12"/>
    </row>
    <row r="69" spans="1:5" x14ac:dyDescent="0.25">
      <c r="A69" s="16"/>
      <c r="B69" s="13" t="str">
        <f t="array" ref="B69">IFERROR(INDEX(data_set!$A$2:$A$511, MATCH(0, FREQUENCY(IF(EXACT(data_set!$A$2:$A$511, TRANSPOSE($B$2:B68)), MATCH(ROW(data_set!$A$2:$A$511), ROW(data_set!$A$2:$A$511)), ""), MATCH(ROW(data_set!$A$2:$A$511), ROW(data_set!$A$2:$A$511))), 0)), "")</f>
        <v/>
      </c>
      <c r="C69" s="14" t="str">
        <f t="array" ref="C69">IFERROR(INDEX(data_set!$A$2:$G$511,SMALL(IF((data_set!$B$2:$B$511=dd_vendor)*(data_set!$U$2:$U$511=""),ROW(data_set!$B$2:$B$511)),ROW(data_set!79:79)),3),"")</f>
        <v/>
      </c>
      <c r="E69" s="12"/>
    </row>
    <row r="70" spans="1:5" x14ac:dyDescent="0.25">
      <c r="A70" s="16"/>
      <c r="B70" s="13" t="str">
        <f t="array" ref="B70">IFERROR(INDEX(data_set!$A$2:$A$511, MATCH(0, FREQUENCY(IF(EXACT(data_set!$A$2:$A$511, TRANSPOSE($B$2:B69)), MATCH(ROW(data_set!$A$2:$A$511), ROW(data_set!$A$2:$A$511)), ""), MATCH(ROW(data_set!$A$2:$A$511), ROW(data_set!$A$2:$A$511))), 0)), "")</f>
        <v/>
      </c>
      <c r="C70" s="14" t="str">
        <f t="array" ref="C70">IFERROR(INDEX(data_set!$A$2:$G$511,SMALL(IF((data_set!$B$2:$B$511=dd_vendor)*(data_set!$U$2:$U$511=""),ROW(data_set!$B$2:$B$511)),ROW(data_set!80:80)),3),"")</f>
        <v/>
      </c>
      <c r="E70" s="12"/>
    </row>
    <row r="71" spans="1:5" x14ac:dyDescent="0.25">
      <c r="A71" s="16"/>
      <c r="B71" s="13" t="str">
        <f t="array" ref="B71">IFERROR(INDEX(data_set!$A$2:$A$511, MATCH(0, FREQUENCY(IF(EXACT(data_set!$A$2:$A$511, TRANSPOSE($B$2:B70)), MATCH(ROW(data_set!$A$2:$A$511), ROW(data_set!$A$2:$A$511)), ""), MATCH(ROW(data_set!$A$2:$A$511), ROW(data_set!$A$2:$A$511))), 0)), "")</f>
        <v/>
      </c>
      <c r="C71" s="14" t="str">
        <f t="array" ref="C71">IFERROR(INDEX(data_set!$A$2:$G$511,SMALL(IF((data_set!$B$2:$B$511=dd_vendor)*(data_set!$U$2:$U$511=""),ROW(data_set!$B$2:$B$511)),ROW(data_set!81:81)),3),"")</f>
        <v/>
      </c>
      <c r="E71" s="12"/>
    </row>
    <row r="72" spans="1:5" x14ac:dyDescent="0.25">
      <c r="A72" s="16"/>
      <c r="B72" s="13" t="str">
        <f t="array" ref="B72">IFERROR(INDEX(data_set!$A$2:$A$511, MATCH(0, FREQUENCY(IF(EXACT(data_set!$A$2:$A$511, TRANSPOSE($B$2:B71)), MATCH(ROW(data_set!$A$2:$A$511), ROW(data_set!$A$2:$A$511)), ""), MATCH(ROW(data_set!$A$2:$A$511), ROW(data_set!$A$2:$A$511))), 0)), "")</f>
        <v/>
      </c>
      <c r="C72" s="14" t="str">
        <f t="array" ref="C72">IFERROR(INDEX(data_set!$A$2:$G$511,SMALL(IF((data_set!$B$2:$B$511=dd_vendor)*(data_set!$U$2:$U$511=""),ROW(data_set!$B$2:$B$511)),ROW(data_set!82:82)),3),"")</f>
        <v/>
      </c>
      <c r="E72" s="12"/>
    </row>
    <row r="73" spans="1:5" x14ac:dyDescent="0.25">
      <c r="A73" s="16"/>
      <c r="B73" s="13" t="str">
        <f t="array" ref="B73">IFERROR(INDEX(data_set!$A$2:$A$511, MATCH(0, FREQUENCY(IF(EXACT(data_set!$A$2:$A$511, TRANSPOSE($B$2:B72)), MATCH(ROW(data_set!$A$2:$A$511), ROW(data_set!$A$2:$A$511)), ""), MATCH(ROW(data_set!$A$2:$A$511), ROW(data_set!$A$2:$A$511))), 0)), "")</f>
        <v/>
      </c>
      <c r="C73" s="14" t="str">
        <f t="array" ref="C73">IFERROR(INDEX(data_set!$A$2:$G$511,SMALL(IF((data_set!$B$2:$B$511=dd_vendor)*(data_set!$U$2:$U$511=""),ROW(data_set!$B$2:$B$511)),ROW(data_set!83:83)),3),"")</f>
        <v/>
      </c>
      <c r="E73" s="12"/>
    </row>
    <row r="74" spans="1:5" x14ac:dyDescent="0.25">
      <c r="A74" s="16"/>
      <c r="B74" s="13" t="str">
        <f t="array" ref="B74">IFERROR(INDEX(data_set!$A$2:$A$511, MATCH(0, FREQUENCY(IF(EXACT(data_set!$A$2:$A$511, TRANSPOSE($B$2:B73)), MATCH(ROW(data_set!$A$2:$A$511), ROW(data_set!$A$2:$A$511)), ""), MATCH(ROW(data_set!$A$2:$A$511), ROW(data_set!$A$2:$A$511))), 0)), "")</f>
        <v/>
      </c>
      <c r="C74" s="14" t="str">
        <f t="array" ref="C74">IFERROR(INDEX(data_set!$A$2:$G$511,SMALL(IF((data_set!$B$2:$B$511=dd_vendor)*(data_set!$U$2:$U$511=""),ROW(data_set!$B$2:$B$511)),ROW(data_set!84:84)),3),"")</f>
        <v/>
      </c>
      <c r="E74" s="12"/>
    </row>
    <row r="75" spans="1:5" x14ac:dyDescent="0.25">
      <c r="A75" s="16"/>
      <c r="B75" s="13" t="str">
        <f t="array" ref="B75">IFERROR(INDEX(data_set!$A$2:$A$511, MATCH(0, FREQUENCY(IF(EXACT(data_set!$A$2:$A$511, TRANSPOSE($B$2:B74)), MATCH(ROW(data_set!$A$2:$A$511), ROW(data_set!$A$2:$A$511)), ""), MATCH(ROW(data_set!$A$2:$A$511), ROW(data_set!$A$2:$A$511))), 0)), "")</f>
        <v/>
      </c>
      <c r="C75" s="14" t="str">
        <f t="array" ref="C75">IFERROR(INDEX(data_set!$A$2:$G$511,SMALL(IF((data_set!$B$2:$B$511=dd_vendor)*(data_set!$U$2:$U$511=""),ROW(data_set!$B$2:$B$511)),ROW(data_set!85:85)),3),"")</f>
        <v/>
      </c>
      <c r="E75" s="12"/>
    </row>
    <row r="76" spans="1:5" x14ac:dyDescent="0.25">
      <c r="A76" s="16"/>
      <c r="B76" s="13" t="str">
        <f t="array" ref="B76">IFERROR(INDEX(data_set!$A$2:$A$511, MATCH(0, FREQUENCY(IF(EXACT(data_set!$A$2:$A$511, TRANSPOSE($B$2:B75)), MATCH(ROW(data_set!$A$2:$A$511), ROW(data_set!$A$2:$A$511)), ""), MATCH(ROW(data_set!$A$2:$A$511), ROW(data_set!$A$2:$A$511))), 0)), "")</f>
        <v/>
      </c>
      <c r="C76" s="14" t="str">
        <f t="array" ref="C76">IFERROR(INDEX(data_set!$A$2:$G$511,SMALL(IF((data_set!$B$2:$B$511=dd_vendor)*(data_set!$U$2:$U$511=""),ROW(data_set!$B$2:$B$511)),ROW(data_set!86:86)),3),"")</f>
        <v/>
      </c>
      <c r="E76" s="12"/>
    </row>
    <row r="77" spans="1:5" x14ac:dyDescent="0.25">
      <c r="A77" s="16"/>
      <c r="B77" s="13" t="str">
        <f t="array" ref="B77">IFERROR(INDEX(data_set!$A$2:$A$511, MATCH(0, FREQUENCY(IF(EXACT(data_set!$A$2:$A$511, TRANSPOSE($B$2:B76)), MATCH(ROW(data_set!$A$2:$A$511), ROW(data_set!$A$2:$A$511)), ""), MATCH(ROW(data_set!$A$2:$A$511), ROW(data_set!$A$2:$A$511))), 0)), "")</f>
        <v/>
      </c>
      <c r="C77" s="14" t="str">
        <f t="array" ref="C77">IFERROR(INDEX(data_set!$A$2:$G$511,SMALL(IF((data_set!$B$2:$B$511=dd_vendor)*(data_set!$U$2:$U$511=""),ROW(data_set!$B$2:$B$511)),ROW(data_set!87:87)),3),"")</f>
        <v/>
      </c>
      <c r="E77" s="12"/>
    </row>
    <row r="78" spans="1:5" x14ac:dyDescent="0.25">
      <c r="A78" s="16"/>
      <c r="B78" s="13" t="str">
        <f t="array" ref="B78">IFERROR(INDEX(data_set!$A$2:$A$511, MATCH(0, FREQUENCY(IF(EXACT(data_set!$A$2:$A$511, TRANSPOSE($B$2:B77)), MATCH(ROW(data_set!$A$2:$A$511), ROW(data_set!$A$2:$A$511)), ""), MATCH(ROW(data_set!$A$2:$A$511), ROW(data_set!$A$2:$A$511))), 0)), "")</f>
        <v/>
      </c>
      <c r="C78" s="14" t="str">
        <f t="array" ref="C78">IFERROR(INDEX(data_set!$A$2:$G$511,SMALL(IF((data_set!$B$2:$B$511=dd_vendor)*(data_set!$U$2:$U$511=""),ROW(data_set!$B$2:$B$511)),ROW(data_set!88:88)),3),"")</f>
        <v/>
      </c>
      <c r="E78" s="12"/>
    </row>
    <row r="79" spans="1:5" x14ac:dyDescent="0.25">
      <c r="A79" s="16"/>
      <c r="B79" s="13" t="str">
        <f t="array" ref="B79">IFERROR(INDEX(data_set!$A$2:$A$511, MATCH(0, FREQUENCY(IF(EXACT(data_set!$A$2:$A$511, TRANSPOSE($B$2:B78)), MATCH(ROW(data_set!$A$2:$A$511), ROW(data_set!$A$2:$A$511)), ""), MATCH(ROW(data_set!$A$2:$A$511), ROW(data_set!$A$2:$A$511))), 0)), "")</f>
        <v/>
      </c>
      <c r="C79" s="14" t="str">
        <f t="array" ref="C79">IFERROR(INDEX(data_set!$A$2:$G$511,SMALL(IF((data_set!$B$2:$B$511=dd_vendor)*(data_set!$U$2:$U$511=""),ROW(data_set!$B$2:$B$511)),ROW(data_set!89:89)),3),"")</f>
        <v/>
      </c>
      <c r="E79" s="12"/>
    </row>
    <row r="80" spans="1:5" x14ac:dyDescent="0.25">
      <c r="A80" s="16"/>
      <c r="B80" s="13" t="str">
        <f t="array" ref="B80">IFERROR(INDEX(data_set!$A$2:$A$511, MATCH(0, FREQUENCY(IF(EXACT(data_set!$A$2:$A$511, TRANSPOSE($B$2:B79)), MATCH(ROW(data_set!$A$2:$A$511), ROW(data_set!$A$2:$A$511)), ""), MATCH(ROW(data_set!$A$2:$A$511), ROW(data_set!$A$2:$A$511))), 0)), "")</f>
        <v/>
      </c>
      <c r="C80" s="14" t="str">
        <f t="array" ref="C80">IFERROR(INDEX(data_set!$A$2:$G$511,SMALL(IF((data_set!$B$2:$B$511=dd_vendor)*(data_set!$U$2:$U$511=""),ROW(data_set!$B$2:$B$511)),ROW(data_set!90:90)),3),"")</f>
        <v/>
      </c>
      <c r="E80" s="12"/>
    </row>
    <row r="81" spans="1:5" x14ac:dyDescent="0.25">
      <c r="A81" s="16"/>
      <c r="B81" s="13" t="str">
        <f t="array" ref="B81">IFERROR(INDEX(data_set!$A$2:$A$511, MATCH(0, FREQUENCY(IF(EXACT(data_set!$A$2:$A$511, TRANSPOSE($B$2:B80)), MATCH(ROW(data_set!$A$2:$A$511), ROW(data_set!$A$2:$A$511)), ""), MATCH(ROW(data_set!$A$2:$A$511), ROW(data_set!$A$2:$A$511))), 0)), "")</f>
        <v/>
      </c>
      <c r="C81" s="14" t="str">
        <f t="array" ref="C81">IFERROR(INDEX(data_set!$A$2:$G$511,SMALL(IF((data_set!$B$2:$B$511=dd_vendor)*(data_set!$U$2:$U$511=""),ROW(data_set!$B$2:$B$511)),ROW(data_set!91:91)),3),"")</f>
        <v/>
      </c>
      <c r="E81" s="12"/>
    </row>
    <row r="82" spans="1:5" x14ac:dyDescent="0.25">
      <c r="A82" s="16"/>
      <c r="B82" s="13" t="str">
        <f t="array" ref="B82">IFERROR(INDEX(data_set!$A$2:$A$511, MATCH(0, FREQUENCY(IF(EXACT(data_set!$A$2:$A$511, TRANSPOSE($B$2:B81)), MATCH(ROW(data_set!$A$2:$A$511), ROW(data_set!$A$2:$A$511)), ""), MATCH(ROW(data_set!$A$2:$A$511), ROW(data_set!$A$2:$A$511))), 0)), "")</f>
        <v/>
      </c>
      <c r="C82" s="14" t="str">
        <f t="array" ref="C82">IFERROR(INDEX(data_set!$A$2:$G$511,SMALL(IF((data_set!$B$2:$B$511=dd_vendor)*(data_set!$U$2:$U$511=""),ROW(data_set!$B$2:$B$511)),ROW(data_set!92:92)),3),"")</f>
        <v/>
      </c>
      <c r="E82" s="12"/>
    </row>
    <row r="83" spans="1:5" x14ac:dyDescent="0.25">
      <c r="A83" s="16"/>
      <c r="B83" s="13" t="str">
        <f t="array" ref="B83">IFERROR(INDEX(data_set!$A$2:$A$511, MATCH(0, FREQUENCY(IF(EXACT(data_set!$A$2:$A$511, TRANSPOSE($B$2:B82)), MATCH(ROW(data_set!$A$2:$A$511), ROW(data_set!$A$2:$A$511)), ""), MATCH(ROW(data_set!$A$2:$A$511), ROW(data_set!$A$2:$A$511))), 0)), "")</f>
        <v/>
      </c>
      <c r="C83" s="14" t="str">
        <f t="array" ref="C83">IFERROR(INDEX(data_set!$A$2:$G$511,SMALL(IF((data_set!$B$2:$B$511=dd_vendor)*(data_set!$U$2:$U$511=""),ROW(data_set!$B$2:$B$511)),ROW(data_set!93:93)),3),"")</f>
        <v/>
      </c>
      <c r="E83" s="12"/>
    </row>
    <row r="84" spans="1:5" x14ac:dyDescent="0.25">
      <c r="A84" s="16"/>
      <c r="B84" s="13" t="str">
        <f t="array" ref="B84">IFERROR(INDEX(data_set!$A$2:$A$511, MATCH(0, FREQUENCY(IF(EXACT(data_set!$A$2:$A$511, TRANSPOSE($B$2:B83)), MATCH(ROW(data_set!$A$2:$A$511), ROW(data_set!$A$2:$A$511)), ""), MATCH(ROW(data_set!$A$2:$A$511), ROW(data_set!$A$2:$A$511))), 0)), "")</f>
        <v/>
      </c>
      <c r="C84" s="14" t="str">
        <f t="array" ref="C84">IFERROR(INDEX(data_set!$A$2:$G$511,SMALL(IF((data_set!$B$2:$B$511=dd_vendor)*(data_set!$U$2:$U$511=""),ROW(data_set!$B$2:$B$511)),ROW(data_set!94:94)),3),"")</f>
        <v/>
      </c>
      <c r="E84" s="12"/>
    </row>
    <row r="85" spans="1:5" x14ac:dyDescent="0.25">
      <c r="A85" s="16"/>
      <c r="B85" s="13" t="str">
        <f t="array" ref="B85">IFERROR(INDEX(data_set!$A$2:$A$511, MATCH(0, FREQUENCY(IF(EXACT(data_set!$A$2:$A$511, TRANSPOSE($B$2:B84)), MATCH(ROW(data_set!$A$2:$A$511), ROW(data_set!$A$2:$A$511)), ""), MATCH(ROW(data_set!$A$2:$A$511), ROW(data_set!$A$2:$A$511))), 0)), "")</f>
        <v/>
      </c>
      <c r="C85" s="14" t="str">
        <f t="array" ref="C85">IFERROR(INDEX(data_set!$A$2:$G$511,SMALL(IF((data_set!$B$2:$B$511=dd_vendor)*(data_set!$U$2:$U$511=""),ROW(data_set!$B$2:$B$511)),ROW(data_set!95:95)),3),"")</f>
        <v/>
      </c>
      <c r="E85" s="12"/>
    </row>
    <row r="86" spans="1:5" x14ac:dyDescent="0.25">
      <c r="A86" s="16"/>
      <c r="B86" s="13" t="str">
        <f t="array" ref="B86">IFERROR(INDEX(data_set!$A$2:$A$511, MATCH(0, FREQUENCY(IF(EXACT(data_set!$A$2:$A$511, TRANSPOSE($B$2:B85)), MATCH(ROW(data_set!$A$2:$A$511), ROW(data_set!$A$2:$A$511)), ""), MATCH(ROW(data_set!$A$2:$A$511), ROW(data_set!$A$2:$A$511))), 0)), "")</f>
        <v/>
      </c>
      <c r="C86" s="14" t="str">
        <f t="array" ref="C86">IFERROR(INDEX(data_set!$A$2:$G$511,SMALL(IF((data_set!$B$2:$B$511=dd_vendor)*(data_set!$U$2:$U$511=""),ROW(data_set!$B$2:$B$511)),ROW(data_set!96:96)),3),"")</f>
        <v/>
      </c>
      <c r="E86" s="12"/>
    </row>
    <row r="87" spans="1:5" x14ac:dyDescent="0.25">
      <c r="A87" s="16"/>
      <c r="B87" s="13" t="str">
        <f t="array" ref="B87">IFERROR(INDEX(data_set!$A$2:$A$511, MATCH(0, FREQUENCY(IF(EXACT(data_set!$A$2:$A$511, TRANSPOSE($B$2:B86)), MATCH(ROW(data_set!$A$2:$A$511), ROW(data_set!$A$2:$A$511)), ""), MATCH(ROW(data_set!$A$2:$A$511), ROW(data_set!$A$2:$A$511))), 0)), "")</f>
        <v/>
      </c>
      <c r="C87" s="14" t="str">
        <f t="array" ref="C87">IFERROR(INDEX(data_set!$A$2:$G$511,SMALL(IF((data_set!$B$2:$B$511=dd_vendor)*(data_set!$U$2:$U$511=""),ROW(data_set!$B$2:$B$511)),ROW(data_set!97:97)),3),"")</f>
        <v/>
      </c>
      <c r="E87" s="12"/>
    </row>
    <row r="88" spans="1:5" x14ac:dyDescent="0.25">
      <c r="A88" s="16"/>
      <c r="B88" s="13" t="str">
        <f t="array" ref="B88">IFERROR(INDEX(data_set!$A$2:$A$511, MATCH(0, FREQUENCY(IF(EXACT(data_set!$A$2:$A$511, TRANSPOSE($B$2:B87)), MATCH(ROW(data_set!$A$2:$A$511), ROW(data_set!$A$2:$A$511)), ""), MATCH(ROW(data_set!$A$2:$A$511), ROW(data_set!$A$2:$A$511))), 0)), "")</f>
        <v/>
      </c>
      <c r="C88" s="14" t="str">
        <f t="array" ref="C88">IFERROR(INDEX(data_set!$A$2:$G$511,SMALL(IF((data_set!$B$2:$B$511=dd_vendor)*(data_set!$U$2:$U$511=""),ROW(data_set!$B$2:$B$511)),ROW(data_set!98:98)),3),"")</f>
        <v/>
      </c>
      <c r="E88" s="12"/>
    </row>
    <row r="89" spans="1:5" x14ac:dyDescent="0.25">
      <c r="A89" s="16"/>
      <c r="B89" s="13" t="str">
        <f t="array" ref="B89">IFERROR(INDEX(data_set!$A$2:$A$511, MATCH(0, FREQUENCY(IF(EXACT(data_set!$A$2:$A$511, TRANSPOSE($B$2:B88)), MATCH(ROW(data_set!$A$2:$A$511), ROW(data_set!$A$2:$A$511)), ""), MATCH(ROW(data_set!$A$2:$A$511), ROW(data_set!$A$2:$A$511))), 0)), "")</f>
        <v/>
      </c>
      <c r="C89" s="14" t="str">
        <f t="array" ref="C89">IFERROR(INDEX(data_set!$A$2:$G$511,SMALL(IF((data_set!$B$2:$B$511=dd_vendor)*(data_set!$U$2:$U$511=""),ROW(data_set!$B$2:$B$511)),ROW(data_set!99:99)),3),"")</f>
        <v/>
      </c>
      <c r="E89" s="12"/>
    </row>
    <row r="90" spans="1:5" x14ac:dyDescent="0.25">
      <c r="A90" s="16"/>
      <c r="B90" s="13" t="str">
        <f t="array" ref="B90">IFERROR(INDEX(data_set!$A$2:$A$511, MATCH(0, FREQUENCY(IF(EXACT(data_set!$A$2:$A$511, TRANSPOSE($B$2:B89)), MATCH(ROW(data_set!$A$2:$A$511), ROW(data_set!$A$2:$A$511)), ""), MATCH(ROW(data_set!$A$2:$A$511), ROW(data_set!$A$2:$A$511))), 0)), "")</f>
        <v/>
      </c>
      <c r="C90" s="14" t="str">
        <f t="array" ref="C90">IFERROR(INDEX(data_set!$A$2:$G$511,SMALL(IF((data_set!$B$2:$B$511=dd_vendor)*(data_set!$U$2:$U$511=""),ROW(data_set!$B$2:$B$511)),ROW(data_set!100:100)),3),"")</f>
        <v/>
      </c>
      <c r="E90" s="12"/>
    </row>
    <row r="91" spans="1:5" x14ac:dyDescent="0.25">
      <c r="A91" s="16"/>
      <c r="B91" s="13" t="str">
        <f t="array" ref="B91">IFERROR(INDEX(data_set!$A$2:$A$511, MATCH(0, FREQUENCY(IF(EXACT(data_set!$A$2:$A$511, TRANSPOSE($B$2:B90)), MATCH(ROW(data_set!$A$2:$A$511), ROW(data_set!$A$2:$A$511)), ""), MATCH(ROW(data_set!$A$2:$A$511), ROW(data_set!$A$2:$A$511))), 0)), "")</f>
        <v/>
      </c>
      <c r="C91" s="14" t="str">
        <f t="array" ref="C91">IFERROR(INDEX(data_set!$A$2:$G$511,SMALL(IF((data_set!$B$2:$B$511=dd_vendor)*(data_set!$U$2:$U$511=""),ROW(data_set!$B$2:$B$511)),ROW(data_set!101:101)),3),"")</f>
        <v/>
      </c>
      <c r="E91" s="12"/>
    </row>
    <row r="92" spans="1:5" x14ac:dyDescent="0.25">
      <c r="A92" s="16"/>
      <c r="B92" s="13" t="str">
        <f t="array" ref="B92">IFERROR(INDEX(data_set!$A$2:$A$511, MATCH(0, FREQUENCY(IF(EXACT(data_set!$A$2:$A$511, TRANSPOSE($B$2:B91)), MATCH(ROW(data_set!$A$2:$A$511), ROW(data_set!$A$2:$A$511)), ""), MATCH(ROW(data_set!$A$2:$A$511), ROW(data_set!$A$2:$A$511))), 0)), "")</f>
        <v/>
      </c>
      <c r="C92" s="14" t="str">
        <f t="array" ref="C92">IFERROR(INDEX(data_set!$A$2:$G$511,SMALL(IF((data_set!$B$2:$B$511=dd_vendor)*(data_set!$U$2:$U$511=""),ROW(data_set!$B$2:$B$511)),ROW(data_set!102:102)),3),"")</f>
        <v/>
      </c>
      <c r="E92" s="12"/>
    </row>
    <row r="93" spans="1:5" x14ac:dyDescent="0.25">
      <c r="A93" s="16"/>
      <c r="B93" s="13" t="str">
        <f t="array" ref="B93">IFERROR(INDEX(data_set!$A$2:$A$511, MATCH(0, FREQUENCY(IF(EXACT(data_set!$A$2:$A$511, TRANSPOSE($B$2:B92)), MATCH(ROW(data_set!$A$2:$A$511), ROW(data_set!$A$2:$A$511)), ""), MATCH(ROW(data_set!$A$2:$A$511), ROW(data_set!$A$2:$A$511))), 0)), "")</f>
        <v/>
      </c>
      <c r="C93" s="14" t="str">
        <f t="array" ref="C93">IFERROR(INDEX(data_set!$A$2:$G$511,SMALL(IF((data_set!$B$2:$B$511=dd_vendor)*(data_set!$U$2:$U$511=""),ROW(data_set!$B$2:$B$511)),ROW(data_set!103:103)),3),"")</f>
        <v/>
      </c>
      <c r="E93" s="12"/>
    </row>
    <row r="94" spans="1:5" x14ac:dyDescent="0.25">
      <c r="A94" s="16"/>
      <c r="B94" s="13" t="str">
        <f t="array" ref="B94">IFERROR(INDEX(data_set!$A$2:$A$511, MATCH(0, FREQUENCY(IF(EXACT(data_set!$A$2:$A$511, TRANSPOSE($B$2:B93)), MATCH(ROW(data_set!$A$2:$A$511), ROW(data_set!$A$2:$A$511)), ""), MATCH(ROW(data_set!$A$2:$A$511), ROW(data_set!$A$2:$A$511))), 0)), "")</f>
        <v/>
      </c>
      <c r="C94" s="14" t="str">
        <f t="array" ref="C94">IFERROR(INDEX(data_set!$A$2:$G$511,SMALL(IF((data_set!$B$2:$B$511=dd_vendor)*(data_set!$U$2:$U$511=""),ROW(data_set!$B$2:$B$511)),ROW(data_set!104:104)),3),"")</f>
        <v/>
      </c>
      <c r="E94" s="12"/>
    </row>
    <row r="95" spans="1:5" x14ac:dyDescent="0.25">
      <c r="A95" s="16"/>
      <c r="B95" s="13" t="str">
        <f t="array" ref="B95">IFERROR(INDEX(data_set!$A$2:$A$511, MATCH(0, FREQUENCY(IF(EXACT(data_set!$A$2:$A$511, TRANSPOSE($B$2:B94)), MATCH(ROW(data_set!$A$2:$A$511), ROW(data_set!$A$2:$A$511)), ""), MATCH(ROW(data_set!$A$2:$A$511), ROW(data_set!$A$2:$A$511))), 0)), "")</f>
        <v/>
      </c>
      <c r="C95" s="14" t="str">
        <f t="array" ref="C95">IFERROR(INDEX(data_set!$A$2:$G$511,SMALL(IF((data_set!$B$2:$B$511=dd_vendor)*(data_set!$U$2:$U$511=""),ROW(data_set!$B$2:$B$511)),ROW(data_set!105:105)),3),"")</f>
        <v/>
      </c>
      <c r="E95" s="12"/>
    </row>
    <row r="96" spans="1:5" x14ac:dyDescent="0.25">
      <c r="A96" s="16"/>
      <c r="B96" s="13" t="str">
        <f t="array" ref="B96">IFERROR(INDEX(data_set!$A$2:$A$511, MATCH(0, FREQUENCY(IF(EXACT(data_set!$A$2:$A$511, TRANSPOSE($B$2:B95)), MATCH(ROW(data_set!$A$2:$A$511), ROW(data_set!$A$2:$A$511)), ""), MATCH(ROW(data_set!$A$2:$A$511), ROW(data_set!$A$2:$A$511))), 0)), "")</f>
        <v/>
      </c>
      <c r="C96" s="14" t="str">
        <f t="array" ref="C96">IFERROR(INDEX(data_set!$A$2:$G$511,SMALL(IF((data_set!$B$2:$B$511=dd_vendor)*(data_set!$U$2:$U$511=""),ROW(data_set!$B$2:$B$511)),ROW(data_set!106:106)),3),"")</f>
        <v/>
      </c>
      <c r="E96" s="12"/>
    </row>
    <row r="97" spans="1:5" x14ac:dyDescent="0.25">
      <c r="A97" s="16"/>
      <c r="B97" s="13" t="str">
        <f t="array" ref="B97">IFERROR(INDEX(data_set!$A$2:$A$511, MATCH(0, FREQUENCY(IF(EXACT(data_set!$A$2:$A$511, TRANSPOSE($B$2:B96)), MATCH(ROW(data_set!$A$2:$A$511), ROW(data_set!$A$2:$A$511)), ""), MATCH(ROW(data_set!$A$2:$A$511), ROW(data_set!$A$2:$A$511))), 0)), "")</f>
        <v/>
      </c>
      <c r="C97" s="14" t="str">
        <f t="array" ref="C97">IFERROR(INDEX(data_set!$A$2:$G$511,SMALL(IF((data_set!$B$2:$B$511=dd_vendor)*(data_set!$U$2:$U$511=""),ROW(data_set!$B$2:$B$511)),ROW(data_set!107:107)),3),"")</f>
        <v/>
      </c>
      <c r="E97" s="12"/>
    </row>
    <row r="98" spans="1:5" x14ac:dyDescent="0.25">
      <c r="A98" s="16"/>
      <c r="B98" s="13" t="str">
        <f t="array" ref="B98">IFERROR(INDEX(data_set!$A$2:$A$511, MATCH(0, FREQUENCY(IF(EXACT(data_set!$A$2:$A$511, TRANSPOSE($B$2:B97)), MATCH(ROW(data_set!$A$2:$A$511), ROW(data_set!$A$2:$A$511)), ""), MATCH(ROW(data_set!$A$2:$A$511), ROW(data_set!$A$2:$A$511))), 0)), "")</f>
        <v/>
      </c>
      <c r="C98" s="14" t="str">
        <f t="array" ref="C98">IFERROR(INDEX(data_set!$A$2:$G$511,SMALL(IF((data_set!$B$2:$B$511=dd_vendor)*(data_set!$U$2:$U$511=""),ROW(data_set!$B$2:$B$511)),ROW(data_set!108:108)),3),"")</f>
        <v/>
      </c>
      <c r="E98" s="12"/>
    </row>
    <row r="99" spans="1:5" x14ac:dyDescent="0.25">
      <c r="A99" s="16"/>
      <c r="B99" s="13" t="str">
        <f t="array" ref="B99">IFERROR(INDEX(data_set!$A$2:$A$511, MATCH(0, FREQUENCY(IF(EXACT(data_set!$A$2:$A$511, TRANSPOSE($B$2:B98)), MATCH(ROW(data_set!$A$2:$A$511), ROW(data_set!$A$2:$A$511)), ""), MATCH(ROW(data_set!$A$2:$A$511), ROW(data_set!$A$2:$A$511))), 0)), "")</f>
        <v/>
      </c>
      <c r="C99" s="14" t="str">
        <f t="array" ref="C99">IFERROR(INDEX(data_set!$A$2:$G$511,SMALL(IF((data_set!$B$2:$B$511=dd_vendor)*(data_set!$U$2:$U$511=""),ROW(data_set!$B$2:$B$511)),ROW(data_set!109:109)),3),"")</f>
        <v/>
      </c>
      <c r="E99" s="12"/>
    </row>
    <row r="100" spans="1:5" x14ac:dyDescent="0.25">
      <c r="A100" s="16"/>
      <c r="B100" s="13" t="str">
        <f t="array" ref="B100">IFERROR(INDEX(data_set!$A$2:$A$511, MATCH(0, FREQUENCY(IF(EXACT(data_set!$A$2:$A$511, TRANSPOSE($B$2:B99)), MATCH(ROW(data_set!$A$2:$A$511), ROW(data_set!$A$2:$A$511)), ""), MATCH(ROW(data_set!$A$2:$A$511), ROW(data_set!$A$2:$A$511))), 0)), "")</f>
        <v/>
      </c>
      <c r="C100" s="14" t="str">
        <f t="array" ref="C100">IFERROR(INDEX(data_set!$A$2:$G$511,SMALL(IF((data_set!$B$2:$B$511=dd_vendor)*(data_set!$U$2:$U$511=""),ROW(data_set!$B$2:$B$511)),ROW(data_set!110:110)),3),"")</f>
        <v/>
      </c>
      <c r="E100" s="12"/>
    </row>
    <row r="101" spans="1:5" x14ac:dyDescent="0.25">
      <c r="A101" s="16"/>
      <c r="B101" s="13" t="str">
        <f t="array" ref="B101">IFERROR(INDEX(data_set!$A$2:$A$511, MATCH(0, FREQUENCY(IF(EXACT(data_set!$A$2:$A$511, TRANSPOSE($B$2:B100)), MATCH(ROW(data_set!$A$2:$A$511), ROW(data_set!$A$2:$A$511)), ""), MATCH(ROW(data_set!$A$2:$A$511), ROW(data_set!$A$2:$A$511))), 0)), "")</f>
        <v/>
      </c>
      <c r="C101" s="14" t="str">
        <f t="array" ref="C101">IFERROR(INDEX(data_set!$A$2:$G$511,SMALL(IF((data_set!$B$2:$B$511=dd_vendor)*(data_set!$U$2:$U$511=""),ROW(data_set!$B$2:$B$511)),ROW(data_set!111:111)),3),"")</f>
        <v/>
      </c>
      <c r="E101" s="12"/>
    </row>
    <row r="102" spans="1:5" x14ac:dyDescent="0.25">
      <c r="A102" s="19"/>
      <c r="B102" s="13" t="str">
        <f t="array" ref="B102">IFERROR(INDEX(data_set!$A$2:$A$511, MATCH(0, FREQUENCY(IF(EXACT(data_set!$A$2:$A$511, TRANSPOSE($B$2:B101)), MATCH(ROW(data_set!$A$2:$A$511), ROW(data_set!$A$2:$A$511)), ""), MATCH(ROW(data_set!$A$2:$A$511), ROW(data_set!$A$2:$A$511))), 0)), "")</f>
        <v/>
      </c>
      <c r="C102" s="14" t="str">
        <f t="array" ref="C102">IFERROR(INDEX(data_set!$A$2:$G$511,SMALL(IF((data_set!$B$2:$B$511=dd_vendor)*(data_set!$U$2:$U$511=""),ROW(data_set!$B$2:$B$511)),ROW(data_set!112:112)),3),"")</f>
        <v/>
      </c>
      <c r="E102" s="12"/>
    </row>
    <row r="103" spans="1:5" x14ac:dyDescent="0.25">
      <c r="B103" s="13" t="str">
        <f t="array" ref="B103">IFERROR(INDEX(data_set!$A$2:$A$511, MATCH(0, FREQUENCY(IF(EXACT(data_set!$A$2:$A$511, TRANSPOSE($B$2:B102)), MATCH(ROW(data_set!$A$2:$A$511), ROW(data_set!$A$2:$A$511)), ""), MATCH(ROW(data_set!$A$2:$A$511), ROW(data_set!$A$2:$A$511))), 0)), "")</f>
        <v/>
      </c>
      <c r="C103" s="14" t="str">
        <f t="array" ref="C103">IFERROR(INDEX(data_set!$A$2:$G$511,SMALL(IF((data_set!$B$2:$B$511=dd_vendor)*(data_set!$U$2:$U$511=""),ROW(data_set!$B$2:$B$511)),ROW(data_set!113:113)),3),"")</f>
        <v/>
      </c>
    </row>
    <row r="104" spans="1:5" x14ac:dyDescent="0.25">
      <c r="B104" s="13" t="str">
        <f t="array" ref="B104">IFERROR(INDEX(data_set!$A$2:$A$511, MATCH(0, FREQUENCY(IF(EXACT(data_set!$A$2:$A$511, TRANSPOSE($B$2:B103)), MATCH(ROW(data_set!$A$2:$A$511), ROW(data_set!$A$2:$A$511)), ""), MATCH(ROW(data_set!$A$2:$A$511), ROW(data_set!$A$2:$A$511))), 0)), "")</f>
        <v/>
      </c>
      <c r="C104" s="14" t="str">
        <f t="array" ref="C104">IFERROR(INDEX(data_set!$A$2:$G$511,SMALL(IF((data_set!$B$2:$B$511=dd_vendor)*(data_set!$U$2:$U$511=""),ROW(data_set!$B$2:$B$511)),ROW(data_set!114:114)),3),"")</f>
        <v/>
      </c>
    </row>
    <row r="105" spans="1:5" x14ac:dyDescent="0.25">
      <c r="B105" s="13" t="str">
        <f t="array" ref="B105">IFERROR(INDEX(data_set!$A$2:$A$511, MATCH(0, FREQUENCY(IF(EXACT(data_set!$A$2:$A$511, TRANSPOSE($B$2:B104)), MATCH(ROW(data_set!$A$2:$A$511), ROW(data_set!$A$2:$A$511)), ""), MATCH(ROW(data_set!$A$2:$A$511), ROW(data_set!$A$2:$A$511))), 0)), "")</f>
        <v/>
      </c>
      <c r="C105" s="14" t="str">
        <f t="array" ref="C105">IFERROR(INDEX(data_set!$A$2:$G$511,SMALL(IF((data_set!$B$2:$B$511=dd_vendor)*(data_set!$U$2:$U$511=""),ROW(data_set!$B$2:$B$511)),ROW(data_set!115:115)),3),"")</f>
        <v/>
      </c>
    </row>
    <row r="106" spans="1:5" x14ac:dyDescent="0.25">
      <c r="B106" s="13" t="str">
        <f t="array" ref="B106">IFERROR(INDEX(data_set!$A$2:$A$511, MATCH(0, FREQUENCY(IF(EXACT(data_set!$A$2:$A$511, TRANSPOSE($B$2:B105)), MATCH(ROW(data_set!$A$2:$A$511), ROW(data_set!$A$2:$A$511)), ""), MATCH(ROW(data_set!$A$2:$A$511), ROW(data_set!$A$2:$A$511))), 0)), "")</f>
        <v/>
      </c>
      <c r="C106" s="14" t="str">
        <f t="array" ref="C106">IFERROR(INDEX(data_set!$A$2:$G$511,SMALL(IF((data_set!$B$2:$B$511=dd_vendor)*(data_set!$U$2:$U$511=""),ROW(data_set!$B$2:$B$511)),ROW(data_set!116:116)),3),"")</f>
        <v/>
      </c>
    </row>
    <row r="107" spans="1:5" x14ac:dyDescent="0.25">
      <c r="B107" s="13" t="str">
        <f t="array" ref="B107">IFERROR(INDEX(data_set!$A$2:$A$511, MATCH(0, FREQUENCY(IF(EXACT(data_set!$A$2:$A$511, TRANSPOSE($B$2:B106)), MATCH(ROW(data_set!$A$2:$A$511), ROW(data_set!$A$2:$A$511)), ""), MATCH(ROW(data_set!$A$2:$A$511), ROW(data_set!$A$2:$A$511))), 0)), "")</f>
        <v/>
      </c>
      <c r="C107" s="14" t="str">
        <f t="array" ref="C107">IFERROR(INDEX(data_set!$A$2:$G$511,SMALL(IF((data_set!$B$2:$B$511=dd_vendor)*(data_set!$U$2:$U$511=""),ROW(data_set!$B$2:$B$511)),ROW(data_set!117:117)),3),"")</f>
        <v/>
      </c>
    </row>
    <row r="108" spans="1:5" x14ac:dyDescent="0.25">
      <c r="B108" s="13" t="str">
        <f t="array" ref="B108">IFERROR(INDEX(data_set!$A$2:$A$511, MATCH(0, FREQUENCY(IF(EXACT(data_set!$A$2:$A$511, TRANSPOSE($B$2:B107)), MATCH(ROW(data_set!$A$2:$A$511), ROW(data_set!$A$2:$A$511)), ""), MATCH(ROW(data_set!$A$2:$A$511), ROW(data_set!$A$2:$A$511))), 0)), "")</f>
        <v/>
      </c>
      <c r="C108" s="14" t="str">
        <f t="array" ref="C108">IFERROR(INDEX(data_set!$A$2:$G$511,SMALL(IF((data_set!$B$2:$B$511=dd_vendor)*(data_set!$U$2:$U$511=""),ROW(data_set!$B$2:$B$511)),ROW(data_set!118:118)),3),"")</f>
        <v/>
      </c>
    </row>
    <row r="109" spans="1:5" x14ac:dyDescent="0.25">
      <c r="B109" s="13" t="str">
        <f t="array" ref="B109">IFERROR(INDEX(data_set!$A$2:$A$511, MATCH(0, FREQUENCY(IF(EXACT(data_set!$A$2:$A$511, TRANSPOSE($B$2:B108)), MATCH(ROW(data_set!$A$2:$A$511), ROW(data_set!$A$2:$A$511)), ""), MATCH(ROW(data_set!$A$2:$A$511), ROW(data_set!$A$2:$A$511))), 0)), "")</f>
        <v/>
      </c>
      <c r="C109" s="14" t="str">
        <f t="array" ref="C109">IFERROR(INDEX(data_set!$A$2:$G$511,SMALL(IF((data_set!$B$2:$B$511=dd_vendor)*(data_set!$U$2:$U$511=""),ROW(data_set!$B$2:$B$511)),ROW(data_set!119:119)),3),"")</f>
        <v/>
      </c>
    </row>
    <row r="110" spans="1:5" x14ac:dyDescent="0.25">
      <c r="B110" s="13" t="str">
        <f t="array" ref="B110">IFERROR(INDEX(data_set!$A$2:$A$511, MATCH(0, FREQUENCY(IF(EXACT(data_set!$A$2:$A$511, TRANSPOSE($B$2:B109)), MATCH(ROW(data_set!$A$2:$A$511), ROW(data_set!$A$2:$A$511)), ""), MATCH(ROW(data_set!$A$2:$A$511), ROW(data_set!$A$2:$A$511))), 0)), "")</f>
        <v/>
      </c>
      <c r="C110" s="14" t="str">
        <f t="array" ref="C110">IFERROR(INDEX(data_set!$A$2:$G$511,SMALL(IF((data_set!$B$2:$B$511=dd_vendor)*(data_set!$U$2:$U$511=""),ROW(data_set!$B$2:$B$511)),ROW(data_set!120:120)),3),"")</f>
        <v/>
      </c>
    </row>
    <row r="111" spans="1:5" x14ac:dyDescent="0.25">
      <c r="B111" s="13" t="str">
        <f t="array" ref="B111">IFERROR(INDEX(data_set!$A$2:$A$511, MATCH(0, FREQUENCY(IF(EXACT(data_set!$A$2:$A$511, TRANSPOSE($B$2:B110)), MATCH(ROW(data_set!$A$2:$A$511), ROW(data_set!$A$2:$A$511)), ""), MATCH(ROW(data_set!$A$2:$A$511), ROW(data_set!$A$2:$A$511))), 0)), "")</f>
        <v/>
      </c>
      <c r="C111" s="14" t="str">
        <f t="array" ref="C111">IFERROR(INDEX(data_set!$A$2:$G$511,SMALL(IF((data_set!$B$2:$B$511=dd_vendor)*(data_set!$U$2:$U$511=""),ROW(data_set!$B$2:$B$511)),ROW(data_set!121:121)),3),"")</f>
        <v/>
      </c>
    </row>
    <row r="112" spans="1:5" x14ac:dyDescent="0.25">
      <c r="B112" s="13" t="str">
        <f t="array" ref="B112">IFERROR(INDEX(data_set!$A$2:$A$511, MATCH(0, FREQUENCY(IF(EXACT(data_set!$A$2:$A$511, TRANSPOSE($B$2:B111)), MATCH(ROW(data_set!$A$2:$A$511), ROW(data_set!$A$2:$A$511)), ""), MATCH(ROW(data_set!$A$2:$A$511), ROW(data_set!$A$2:$A$511))), 0)), "")</f>
        <v/>
      </c>
      <c r="C112" s="14" t="str">
        <f t="array" ref="C112">IFERROR(INDEX(data_set!$A$2:$G$511,SMALL(IF((data_set!$B$2:$B$511=dd_vendor)*(data_set!$U$2:$U$511=""),ROW(data_set!$B$2:$B$511)),ROW(data_set!122:122)),3),"")</f>
        <v/>
      </c>
    </row>
    <row r="113" spans="2:3" x14ac:dyDescent="0.25">
      <c r="B113" s="13" t="str">
        <f t="array" ref="B113">IFERROR(INDEX(data_set!$A$2:$A$511, MATCH(0, FREQUENCY(IF(EXACT(data_set!$A$2:$A$511, TRANSPOSE($B$2:B112)), MATCH(ROW(data_set!$A$2:$A$511), ROW(data_set!$A$2:$A$511)), ""), MATCH(ROW(data_set!$A$2:$A$511), ROW(data_set!$A$2:$A$511))), 0)), "")</f>
        <v/>
      </c>
      <c r="C113" s="14" t="str">
        <f t="array" ref="C113">IFERROR(INDEX(data_set!$A$2:$G$511,SMALL(IF((data_set!$B$2:$B$511=dd_vendor)*(data_set!$U$2:$U$511=""),ROW(data_set!$B$2:$B$511)),ROW(data_set!123:123)),3),"")</f>
        <v/>
      </c>
    </row>
    <row r="114" spans="2:3" x14ac:dyDescent="0.25">
      <c r="B114" s="13" t="str">
        <f t="array" ref="B114">IFERROR(INDEX(data_set!$A$2:$A$511, MATCH(0, FREQUENCY(IF(EXACT(data_set!$A$2:$A$511, TRANSPOSE($B$2:B113)), MATCH(ROW(data_set!$A$2:$A$511), ROW(data_set!$A$2:$A$511)), ""), MATCH(ROW(data_set!$A$2:$A$511), ROW(data_set!$A$2:$A$511))), 0)), "")</f>
        <v/>
      </c>
      <c r="C114" s="14" t="str">
        <f t="array" ref="C114">IFERROR(INDEX(data_set!$A$2:$G$511,SMALL(IF((data_set!$B$2:$B$511=dd_vendor)*(data_set!$U$2:$U$511=""),ROW(data_set!$B$2:$B$511)),ROW(data_set!124:124)),3),"")</f>
        <v/>
      </c>
    </row>
    <row r="115" spans="2:3" x14ac:dyDescent="0.25">
      <c r="B115" s="13" t="str">
        <f t="array" ref="B115">IFERROR(INDEX(data_set!$A$2:$A$511, MATCH(0, FREQUENCY(IF(EXACT(data_set!$A$2:$A$511, TRANSPOSE($B$2:B114)), MATCH(ROW(data_set!$A$2:$A$511), ROW(data_set!$A$2:$A$511)), ""), MATCH(ROW(data_set!$A$2:$A$511), ROW(data_set!$A$2:$A$511))), 0)), "")</f>
        <v/>
      </c>
      <c r="C115" s="14" t="str">
        <f t="array" ref="C115">IFERROR(INDEX(data_set!$A$2:$G$511,SMALL(IF((data_set!$B$2:$B$511=dd_vendor)*(data_set!$U$2:$U$511=""),ROW(data_set!$B$2:$B$511)),ROW(data_set!125:125)),3),"")</f>
        <v/>
      </c>
    </row>
    <row r="116" spans="2:3" x14ac:dyDescent="0.25">
      <c r="B116" s="13" t="str">
        <f t="array" ref="B116">IFERROR(INDEX(data_set!$A$2:$A$511, MATCH(0, FREQUENCY(IF(EXACT(data_set!$A$2:$A$511, TRANSPOSE($B$2:B115)), MATCH(ROW(data_set!$A$2:$A$511), ROW(data_set!$A$2:$A$511)), ""), MATCH(ROW(data_set!$A$2:$A$511), ROW(data_set!$A$2:$A$511))), 0)), "")</f>
        <v/>
      </c>
      <c r="C116" s="14" t="str">
        <f t="array" ref="C116">IFERROR(INDEX(data_set!$A$2:$G$511,SMALL(IF((data_set!$B$2:$B$511=dd_vendor)*(data_set!$U$2:$U$511=""),ROW(data_set!$B$2:$B$511)),ROW(data_set!126:126)),3),"")</f>
        <v/>
      </c>
    </row>
    <row r="117" spans="2:3" x14ac:dyDescent="0.25">
      <c r="B117" s="13" t="str">
        <f t="array" ref="B117">IFERROR(INDEX(data_set!$A$2:$A$511, MATCH(0, FREQUENCY(IF(EXACT(data_set!$A$2:$A$511, TRANSPOSE($B$2:B116)), MATCH(ROW(data_set!$A$2:$A$511), ROW(data_set!$A$2:$A$511)), ""), MATCH(ROW(data_set!$A$2:$A$511), ROW(data_set!$A$2:$A$511))), 0)), "")</f>
        <v/>
      </c>
      <c r="C117" s="14" t="str">
        <f t="array" ref="C117">IFERROR(INDEX(data_set!$A$2:$G$511,SMALL(IF((data_set!$B$2:$B$511=dd_vendor)*(data_set!$U$2:$U$511=""),ROW(data_set!$B$2:$B$511)),ROW(data_set!127:127)),3),"")</f>
        <v/>
      </c>
    </row>
    <row r="118" spans="2:3" x14ac:dyDescent="0.25">
      <c r="B118" s="13" t="str">
        <f t="array" ref="B118">IFERROR(INDEX(data_set!$A$2:$A$511, MATCH(0, FREQUENCY(IF(EXACT(data_set!$A$2:$A$511, TRANSPOSE($B$2:B117)), MATCH(ROW(data_set!$A$2:$A$511), ROW(data_set!$A$2:$A$511)), ""), MATCH(ROW(data_set!$A$2:$A$511), ROW(data_set!$A$2:$A$511))), 0)), "")</f>
        <v/>
      </c>
      <c r="C118" s="14" t="str">
        <f t="array" ref="C118">IFERROR(INDEX(data_set!$A$2:$G$511,SMALL(IF((data_set!$B$2:$B$511=dd_vendor)*(data_set!$U$2:$U$511=""),ROW(data_set!$B$2:$B$511)),ROW(data_set!128:128)),3),"")</f>
        <v/>
      </c>
    </row>
    <row r="119" spans="2:3" x14ac:dyDescent="0.25">
      <c r="B119" s="13" t="str">
        <f t="array" ref="B119">IFERROR(INDEX(data_set!$A$2:$A$511, MATCH(0, FREQUENCY(IF(EXACT(data_set!$A$2:$A$511, TRANSPOSE($B$2:B118)), MATCH(ROW(data_set!$A$2:$A$511), ROW(data_set!$A$2:$A$511)), ""), MATCH(ROW(data_set!$A$2:$A$511), ROW(data_set!$A$2:$A$511))), 0)), "")</f>
        <v/>
      </c>
      <c r="C119" s="14" t="str">
        <f t="array" ref="C119">IFERROR(INDEX(data_set!$A$2:$G$511,SMALL(IF((data_set!$B$2:$B$511=dd_vendor)*(data_set!$U$2:$U$511=""),ROW(data_set!$B$2:$B$511)),ROW(data_set!129:129)),3),"")</f>
        <v/>
      </c>
    </row>
    <row r="120" spans="2:3" x14ac:dyDescent="0.25">
      <c r="B120" s="13" t="str">
        <f t="array" ref="B120">IFERROR(INDEX(data_set!$A$2:$A$511, MATCH(0, FREQUENCY(IF(EXACT(data_set!$A$2:$A$511, TRANSPOSE($B$2:B119)), MATCH(ROW(data_set!$A$2:$A$511), ROW(data_set!$A$2:$A$511)), ""), MATCH(ROW(data_set!$A$2:$A$511), ROW(data_set!$A$2:$A$511))), 0)), "")</f>
        <v/>
      </c>
      <c r="C120" s="14" t="str">
        <f t="array" ref="C120">IFERROR(INDEX(data_set!$A$2:$G$511,SMALL(IF((data_set!$B$2:$B$511=dd_vendor)*(data_set!$U$2:$U$511=""),ROW(data_set!$B$2:$B$511)),ROW(data_set!130:130)),3),"")</f>
        <v/>
      </c>
    </row>
    <row r="121" spans="2:3" x14ac:dyDescent="0.25">
      <c r="B121" s="13" t="str">
        <f t="array" ref="B121">IFERROR(INDEX(data_set!$A$2:$A$511, MATCH(0, FREQUENCY(IF(EXACT(data_set!$A$2:$A$511, TRANSPOSE($B$2:B120)), MATCH(ROW(data_set!$A$2:$A$511), ROW(data_set!$A$2:$A$511)), ""), MATCH(ROW(data_set!$A$2:$A$511), ROW(data_set!$A$2:$A$511))), 0)), "")</f>
        <v/>
      </c>
      <c r="C121" s="14" t="str">
        <f t="array" ref="C121">IFERROR(INDEX(data_set!$A$2:$G$511,SMALL(IF((data_set!$B$2:$B$511=dd_vendor)*(data_set!$U$2:$U$511=""),ROW(data_set!$B$2:$B$511)),ROW(data_set!131:131)),3),"")</f>
        <v/>
      </c>
    </row>
    <row r="122" spans="2:3" x14ac:dyDescent="0.25">
      <c r="B122" s="13" t="str">
        <f t="array" ref="B122">IFERROR(INDEX(data_set!$A$2:$A$511, MATCH(0, FREQUENCY(IF(EXACT(data_set!$A$2:$A$511, TRANSPOSE($B$2:B121)), MATCH(ROW(data_set!$A$2:$A$511), ROW(data_set!$A$2:$A$511)), ""), MATCH(ROW(data_set!$A$2:$A$511), ROW(data_set!$A$2:$A$511))), 0)), "")</f>
        <v/>
      </c>
      <c r="C122" s="14" t="str">
        <f t="array" ref="C122">IFERROR(INDEX(data_set!$A$2:$G$511,SMALL(IF((data_set!$B$2:$B$511=dd_vendor)*(data_set!$U$2:$U$511=""),ROW(data_set!$B$2:$B$511)),ROW(data_set!132:132)),3),"")</f>
        <v/>
      </c>
    </row>
    <row r="123" spans="2:3" x14ac:dyDescent="0.25">
      <c r="B123" s="13" t="str">
        <f t="array" ref="B123">IFERROR(INDEX(data_set!$A$2:$A$511, MATCH(0, FREQUENCY(IF(EXACT(data_set!$A$2:$A$511, TRANSPOSE($B$2:B122)), MATCH(ROW(data_set!$A$2:$A$511), ROW(data_set!$A$2:$A$511)), ""), MATCH(ROW(data_set!$A$2:$A$511), ROW(data_set!$A$2:$A$511))), 0)), "")</f>
        <v/>
      </c>
      <c r="C123" s="14" t="str">
        <f t="array" ref="C123">IFERROR(INDEX(data_set!$A$2:$G$511,SMALL(IF((data_set!$B$2:$B$511=dd_vendor)*(data_set!$U$2:$U$511=""),ROW(data_set!$B$2:$B$511)),ROW(data_set!133:133)),3),"")</f>
        <v/>
      </c>
    </row>
    <row r="124" spans="2:3" x14ac:dyDescent="0.25">
      <c r="B124" s="13" t="str">
        <f t="array" ref="B124">IFERROR(INDEX(data_set!$A$2:$A$511, MATCH(0, FREQUENCY(IF(EXACT(data_set!$A$2:$A$511, TRANSPOSE($B$2:B123)), MATCH(ROW(data_set!$A$2:$A$511), ROW(data_set!$A$2:$A$511)), ""), MATCH(ROW(data_set!$A$2:$A$511), ROW(data_set!$A$2:$A$511))), 0)), "")</f>
        <v/>
      </c>
      <c r="C124" s="14" t="str">
        <f t="array" ref="C124">IFERROR(INDEX(data_set!$A$2:$G$511,SMALL(IF((data_set!$B$2:$B$511=dd_vendor)*(data_set!$U$2:$U$511=""),ROW(data_set!$B$2:$B$511)),ROW(data_set!134:134)),3),"")</f>
        <v/>
      </c>
    </row>
    <row r="125" spans="2:3" x14ac:dyDescent="0.25">
      <c r="B125" s="13" t="str">
        <f t="array" ref="B125">IFERROR(INDEX(data_set!$A$2:$A$511, MATCH(0, FREQUENCY(IF(EXACT(data_set!$A$2:$A$511, TRANSPOSE($B$2:B124)), MATCH(ROW(data_set!$A$2:$A$511), ROW(data_set!$A$2:$A$511)), ""), MATCH(ROW(data_set!$A$2:$A$511), ROW(data_set!$A$2:$A$511))), 0)), "")</f>
        <v/>
      </c>
      <c r="C125" s="14" t="str">
        <f t="array" ref="C125">IFERROR(INDEX(data_set!$A$2:$G$511,SMALL(IF((data_set!$B$2:$B$511=dd_vendor)*(data_set!$U$2:$U$511=""),ROW(data_set!$B$2:$B$511)),ROW(data_set!135:135)),3),"")</f>
        <v/>
      </c>
    </row>
    <row r="126" spans="2:3" x14ac:dyDescent="0.25">
      <c r="B126" s="13" t="str">
        <f t="array" ref="B126">IFERROR(INDEX(data_set!$A$2:$A$511, MATCH(0, FREQUENCY(IF(EXACT(data_set!$A$2:$A$511, TRANSPOSE($B$2:B125)), MATCH(ROW(data_set!$A$2:$A$511), ROW(data_set!$A$2:$A$511)), ""), MATCH(ROW(data_set!$A$2:$A$511), ROW(data_set!$A$2:$A$511))), 0)), "")</f>
        <v/>
      </c>
      <c r="C126" s="14" t="str">
        <f t="array" ref="C126">IFERROR(INDEX(data_set!$A$2:$G$511,SMALL(IF((data_set!$B$2:$B$511=dd_vendor)*(data_set!$U$2:$U$511=""),ROW(data_set!$B$2:$B$511)),ROW(data_set!136:136)),3),"")</f>
        <v/>
      </c>
    </row>
    <row r="127" spans="2:3" x14ac:dyDescent="0.25">
      <c r="B127" s="13" t="str">
        <f t="array" ref="B127">IFERROR(INDEX(data_set!$A$2:$A$511, MATCH(0, FREQUENCY(IF(EXACT(data_set!$A$2:$A$511, TRANSPOSE($B$2:B126)), MATCH(ROW(data_set!$A$2:$A$511), ROW(data_set!$A$2:$A$511)), ""), MATCH(ROW(data_set!$A$2:$A$511), ROW(data_set!$A$2:$A$511))), 0)), "")</f>
        <v/>
      </c>
      <c r="C127" s="14" t="str">
        <f t="array" ref="C127">IFERROR(INDEX(data_set!$A$2:$G$511,SMALL(IF((data_set!$B$2:$B$511=dd_vendor)*(data_set!$U$2:$U$511=""),ROW(data_set!$B$2:$B$511)),ROW(data_set!137:137)),3),"")</f>
        <v/>
      </c>
    </row>
    <row r="128" spans="2:3" x14ac:dyDescent="0.25">
      <c r="B128" s="13" t="str">
        <f t="array" ref="B128">IFERROR(INDEX(data_set!$A$2:$A$511, MATCH(0, FREQUENCY(IF(EXACT(data_set!$A$2:$A$511, TRANSPOSE($B$2:B127)), MATCH(ROW(data_set!$A$2:$A$511), ROW(data_set!$A$2:$A$511)), ""), MATCH(ROW(data_set!$A$2:$A$511), ROW(data_set!$A$2:$A$511))), 0)), "")</f>
        <v/>
      </c>
      <c r="C128" s="14" t="str">
        <f t="array" ref="C128">IFERROR(INDEX(data_set!$A$2:$G$511,SMALL(IF((data_set!$B$2:$B$511=dd_vendor)*(data_set!$U$2:$U$511=""),ROW(data_set!$B$2:$B$511)),ROW(data_set!138:138)),3),"")</f>
        <v/>
      </c>
    </row>
    <row r="129" spans="2:3" x14ac:dyDescent="0.25">
      <c r="B129" s="13" t="str">
        <f t="array" ref="B129">IFERROR(INDEX(data_set!$A$2:$A$511, MATCH(0, FREQUENCY(IF(EXACT(data_set!$A$2:$A$511, TRANSPOSE($B$2:B128)), MATCH(ROW(data_set!$A$2:$A$511), ROW(data_set!$A$2:$A$511)), ""), MATCH(ROW(data_set!$A$2:$A$511), ROW(data_set!$A$2:$A$511))), 0)), "")</f>
        <v/>
      </c>
      <c r="C129" s="14" t="str">
        <f t="array" ref="C129">IFERROR(INDEX(data_set!$A$2:$G$511,SMALL(IF((data_set!$B$2:$B$511=dd_vendor)*(data_set!$U$2:$U$511=""),ROW(data_set!$B$2:$B$511)),ROW(data_set!139:139)),3),"")</f>
        <v/>
      </c>
    </row>
    <row r="130" spans="2:3" x14ac:dyDescent="0.25">
      <c r="B130" s="13" t="str">
        <f t="array" ref="B130">IFERROR(INDEX(data_set!$A$2:$A$511, MATCH(0, FREQUENCY(IF(EXACT(data_set!$A$2:$A$511, TRANSPOSE($B$2:B129)), MATCH(ROW(data_set!$A$2:$A$511), ROW(data_set!$A$2:$A$511)), ""), MATCH(ROW(data_set!$A$2:$A$511), ROW(data_set!$A$2:$A$511))), 0)), "")</f>
        <v/>
      </c>
      <c r="C130" s="14" t="str">
        <f t="array" ref="C130">IFERROR(INDEX(data_set!$A$2:$G$511,SMALL(IF((data_set!$B$2:$B$511=dd_vendor)*(data_set!$U$2:$U$511=""),ROW(data_set!$B$2:$B$511)),ROW(data_set!140:140)),3),"")</f>
        <v/>
      </c>
    </row>
    <row r="131" spans="2:3" x14ac:dyDescent="0.25">
      <c r="B131" s="13" t="str">
        <f t="array" ref="B131">IFERROR(INDEX(data_set!$A$2:$A$511, MATCH(0, FREQUENCY(IF(EXACT(data_set!$A$2:$A$511, TRANSPOSE($B$2:B130)), MATCH(ROW(data_set!$A$2:$A$511), ROW(data_set!$A$2:$A$511)), ""), MATCH(ROW(data_set!$A$2:$A$511), ROW(data_set!$A$2:$A$511))), 0)), "")</f>
        <v/>
      </c>
      <c r="C131" s="14" t="str">
        <f t="array" ref="C131">IFERROR(INDEX(data_set!$A$2:$G$511,SMALL(IF((data_set!$B$2:$B$511=dd_vendor)*(data_set!$U$2:$U$511=""),ROW(data_set!$B$2:$B$511)),ROW(data_set!141:141)),3),"")</f>
        <v/>
      </c>
    </row>
    <row r="132" spans="2:3" x14ac:dyDescent="0.25">
      <c r="B132" s="13" t="str">
        <f t="array" ref="B132">IFERROR(INDEX(data_set!$A$2:$A$511, MATCH(0, FREQUENCY(IF(EXACT(data_set!$A$2:$A$511, TRANSPOSE($B$2:B131)), MATCH(ROW(data_set!$A$2:$A$511), ROW(data_set!$A$2:$A$511)), ""), MATCH(ROW(data_set!$A$2:$A$511), ROW(data_set!$A$2:$A$511))), 0)), "")</f>
        <v/>
      </c>
      <c r="C132" s="14" t="str">
        <f t="array" ref="C132">IFERROR(INDEX(data_set!$A$2:$G$511,SMALL(IF((data_set!$B$2:$B$511=dd_vendor)*(data_set!$U$2:$U$511=""),ROW(data_set!$B$2:$B$511)),ROW(data_set!142:142)),3),"")</f>
        <v/>
      </c>
    </row>
    <row r="133" spans="2:3" x14ac:dyDescent="0.25">
      <c r="B133" s="13" t="str">
        <f t="array" ref="B133">IFERROR(INDEX(data_set!$A$2:$A$511, MATCH(0, FREQUENCY(IF(EXACT(data_set!$A$2:$A$511, TRANSPOSE($B$2:B132)), MATCH(ROW(data_set!$A$2:$A$511), ROW(data_set!$A$2:$A$511)), ""), MATCH(ROW(data_set!$A$2:$A$511), ROW(data_set!$A$2:$A$511))), 0)), "")</f>
        <v/>
      </c>
      <c r="C133" s="14" t="str">
        <f t="array" ref="C133">IFERROR(INDEX(data_set!$A$2:$G$511,SMALL(IF((data_set!$B$2:$B$511=dd_vendor)*(data_set!$U$2:$U$511=""),ROW(data_set!$B$2:$B$511)),ROW(data_set!143:143)),3),"")</f>
        <v/>
      </c>
    </row>
    <row r="134" spans="2:3" x14ac:dyDescent="0.25">
      <c r="B134" s="13" t="str">
        <f t="array" ref="B134">IFERROR(INDEX(data_set!$A$2:$A$511, MATCH(0, FREQUENCY(IF(EXACT(data_set!$A$2:$A$511, TRANSPOSE($B$2:B133)), MATCH(ROW(data_set!$A$2:$A$511), ROW(data_set!$A$2:$A$511)), ""), MATCH(ROW(data_set!$A$2:$A$511), ROW(data_set!$A$2:$A$511))), 0)), "")</f>
        <v/>
      </c>
      <c r="C134" s="14" t="str">
        <f t="array" ref="C134">IFERROR(INDEX(data_set!$A$2:$G$511,SMALL(IF((data_set!$B$2:$B$511=dd_vendor)*(data_set!$U$2:$U$511=""),ROW(data_set!$B$2:$B$511)),ROW(data_set!144:144)),3),"")</f>
        <v/>
      </c>
    </row>
    <row r="135" spans="2:3" x14ac:dyDescent="0.25">
      <c r="B135" s="13" t="str">
        <f t="array" ref="B135">IFERROR(INDEX(data_set!$A$2:$A$511, MATCH(0, FREQUENCY(IF(EXACT(data_set!$A$2:$A$511, TRANSPOSE($B$2:B134)), MATCH(ROW(data_set!$A$2:$A$511), ROW(data_set!$A$2:$A$511)), ""), MATCH(ROW(data_set!$A$2:$A$511), ROW(data_set!$A$2:$A$511))), 0)), "")</f>
        <v/>
      </c>
      <c r="C135" s="14" t="str">
        <f t="array" ref="C135">IFERROR(INDEX(data_set!$A$2:$G$511,SMALL(IF((data_set!$B$2:$B$511=dd_vendor)*(data_set!$U$2:$U$511=""),ROW(data_set!$B$2:$B$511)),ROW(data_set!145:145)),3),"")</f>
        <v/>
      </c>
    </row>
    <row r="136" spans="2:3" x14ac:dyDescent="0.25">
      <c r="B136" s="13" t="str">
        <f t="array" ref="B136">IFERROR(INDEX(data_set!$A$2:$A$511, MATCH(0, FREQUENCY(IF(EXACT(data_set!$A$2:$A$511, TRANSPOSE($B$2:B135)), MATCH(ROW(data_set!$A$2:$A$511), ROW(data_set!$A$2:$A$511)), ""), MATCH(ROW(data_set!$A$2:$A$511), ROW(data_set!$A$2:$A$511))), 0)), "")</f>
        <v/>
      </c>
      <c r="C136" s="14" t="str">
        <f t="array" ref="C136">IFERROR(INDEX(data_set!$A$2:$G$511,SMALL(IF((data_set!$B$2:$B$511=dd_vendor)*(data_set!$U$2:$U$511=""),ROW(data_set!$B$2:$B$511)),ROW(data_set!146:146)),3),"")</f>
        <v/>
      </c>
    </row>
    <row r="137" spans="2:3" x14ac:dyDescent="0.25">
      <c r="B137" s="13" t="str">
        <f t="array" ref="B137">IFERROR(INDEX(data_set!$A$2:$A$511, MATCH(0, FREQUENCY(IF(EXACT(data_set!$A$2:$A$511, TRANSPOSE($B$2:B136)), MATCH(ROW(data_set!$A$2:$A$511), ROW(data_set!$A$2:$A$511)), ""), MATCH(ROW(data_set!$A$2:$A$511), ROW(data_set!$A$2:$A$511))), 0)), "")</f>
        <v/>
      </c>
      <c r="C137" s="14" t="str">
        <f t="array" ref="C137">IFERROR(INDEX(data_set!$A$2:$G$511,SMALL(IF((data_set!$B$2:$B$511=dd_vendor)*(data_set!$U$2:$U$511=""),ROW(data_set!$B$2:$B$511)),ROW(data_set!147:147)),3),"")</f>
        <v/>
      </c>
    </row>
    <row r="138" spans="2:3" x14ac:dyDescent="0.25">
      <c r="B138" s="13" t="str">
        <f t="array" ref="B138">IFERROR(INDEX(data_set!$A$2:$A$511, MATCH(0, FREQUENCY(IF(EXACT(data_set!$A$2:$A$511, TRANSPOSE($B$2:B137)), MATCH(ROW(data_set!$A$2:$A$511), ROW(data_set!$A$2:$A$511)), ""), MATCH(ROW(data_set!$A$2:$A$511), ROW(data_set!$A$2:$A$511))), 0)), "")</f>
        <v/>
      </c>
      <c r="C138" s="14" t="str">
        <f t="array" ref="C138">IFERROR(INDEX(data_set!$A$2:$G$511,SMALL(IF((data_set!$B$2:$B$511=dd_vendor)*(data_set!$U$2:$U$511=""),ROW(data_set!$B$2:$B$511)),ROW(data_set!148:148)),3),"")</f>
        <v/>
      </c>
    </row>
    <row r="139" spans="2:3" x14ac:dyDescent="0.25">
      <c r="B139" s="13" t="str">
        <f t="array" ref="B139">IFERROR(INDEX(data_set!$A$2:$A$511, MATCH(0, FREQUENCY(IF(EXACT(data_set!$A$2:$A$511, TRANSPOSE($B$2:B138)), MATCH(ROW(data_set!$A$2:$A$511), ROW(data_set!$A$2:$A$511)), ""), MATCH(ROW(data_set!$A$2:$A$511), ROW(data_set!$A$2:$A$511))), 0)), "")</f>
        <v/>
      </c>
      <c r="C139" s="14" t="str">
        <f t="array" ref="C139">IFERROR(INDEX(data_set!$A$2:$G$511,SMALL(IF((data_set!$B$2:$B$511=dd_vendor)*(data_set!$U$2:$U$511=""),ROW(data_set!$B$2:$B$511)),ROW(data_set!149:149)),3),"")</f>
        <v/>
      </c>
    </row>
    <row r="140" spans="2:3" x14ac:dyDescent="0.25">
      <c r="B140" s="13" t="str">
        <f t="array" ref="B140">IFERROR(INDEX(data_set!$A$2:$A$511, MATCH(0, FREQUENCY(IF(EXACT(data_set!$A$2:$A$511, TRANSPOSE($B$2:B139)), MATCH(ROW(data_set!$A$2:$A$511), ROW(data_set!$A$2:$A$511)), ""), MATCH(ROW(data_set!$A$2:$A$511), ROW(data_set!$A$2:$A$511))), 0)), "")</f>
        <v/>
      </c>
      <c r="C140" s="14" t="str">
        <f t="array" ref="C140">IFERROR(INDEX(data_set!$A$2:$G$511,SMALL(IF((data_set!$B$2:$B$511=dd_vendor)*(data_set!$U$2:$U$511=""),ROW(data_set!$B$2:$B$511)),ROW(data_set!150:150)),3),"")</f>
        <v/>
      </c>
    </row>
    <row r="141" spans="2:3" x14ac:dyDescent="0.25">
      <c r="B141" s="13" t="str">
        <f t="array" ref="B141">IFERROR(INDEX(data_set!$A$2:$A$511, MATCH(0, FREQUENCY(IF(EXACT(data_set!$A$2:$A$511, TRANSPOSE($B$2:B140)), MATCH(ROW(data_set!$A$2:$A$511), ROW(data_set!$A$2:$A$511)), ""), MATCH(ROW(data_set!$A$2:$A$511), ROW(data_set!$A$2:$A$511))), 0)), "")</f>
        <v/>
      </c>
      <c r="C141" s="14" t="str">
        <f t="array" ref="C141">IFERROR(INDEX(data_set!$A$2:$G$511,SMALL(IF((data_set!$B$2:$B$511=dd_vendor)*(data_set!$U$2:$U$511=""),ROW(data_set!$B$2:$B$511)),ROW(data_set!151:151)),3),"")</f>
        <v/>
      </c>
    </row>
    <row r="142" spans="2:3" x14ac:dyDescent="0.25">
      <c r="B142" s="13" t="str">
        <f t="array" ref="B142">IFERROR(INDEX(data_set!$A$2:$A$511, MATCH(0, FREQUENCY(IF(EXACT(data_set!$A$2:$A$511, TRANSPOSE($B$2:B141)), MATCH(ROW(data_set!$A$2:$A$511), ROW(data_set!$A$2:$A$511)), ""), MATCH(ROW(data_set!$A$2:$A$511), ROW(data_set!$A$2:$A$511))), 0)), "")</f>
        <v/>
      </c>
      <c r="C142" s="14" t="str">
        <f t="array" ref="C142">IFERROR(INDEX(data_set!$A$2:$G$511,SMALL(IF((data_set!$B$2:$B$511=dd_vendor)*(data_set!$U$2:$U$511=""),ROW(data_set!$B$2:$B$511)),ROW(data_set!152:152)),3),"")</f>
        <v/>
      </c>
    </row>
    <row r="143" spans="2:3" x14ac:dyDescent="0.25">
      <c r="B143" s="13" t="str">
        <f t="array" ref="B143">IFERROR(INDEX(data_set!$A$2:$A$511, MATCH(0, FREQUENCY(IF(EXACT(data_set!$A$2:$A$511, TRANSPOSE($B$2:B142)), MATCH(ROW(data_set!$A$2:$A$511), ROW(data_set!$A$2:$A$511)), ""), MATCH(ROW(data_set!$A$2:$A$511), ROW(data_set!$A$2:$A$511))), 0)), "")</f>
        <v/>
      </c>
      <c r="C143" s="14" t="str">
        <f t="array" ref="C143">IFERROR(INDEX(data_set!$A$2:$G$511,SMALL(IF((data_set!$B$2:$B$511=dd_vendor)*(data_set!$U$2:$U$511=""),ROW(data_set!$B$2:$B$511)),ROW(data_set!153:153)),3),"")</f>
        <v/>
      </c>
    </row>
    <row r="144" spans="2:3" x14ac:dyDescent="0.25">
      <c r="B144" s="13" t="str">
        <f t="array" ref="B144">IFERROR(INDEX(data_set!$A$2:$A$511, MATCH(0, FREQUENCY(IF(EXACT(data_set!$A$2:$A$511, TRANSPOSE($B$2:B143)), MATCH(ROW(data_set!$A$2:$A$511), ROW(data_set!$A$2:$A$511)), ""), MATCH(ROW(data_set!$A$2:$A$511), ROW(data_set!$A$2:$A$511))), 0)), "")</f>
        <v/>
      </c>
      <c r="C144" s="14" t="str">
        <f t="array" ref="C144">IFERROR(INDEX(data_set!$A$2:$G$511,SMALL(IF((data_set!$B$2:$B$511=dd_vendor)*(data_set!$U$2:$U$511=""),ROW(data_set!$B$2:$B$511)),ROW(data_set!154:154)),3),"")</f>
        <v/>
      </c>
    </row>
    <row r="145" spans="2:3" x14ac:dyDescent="0.25">
      <c r="B145" s="13" t="str">
        <f t="array" ref="B145">IFERROR(INDEX(data_set!$A$2:$A$511, MATCH(0, FREQUENCY(IF(EXACT(data_set!$A$2:$A$511, TRANSPOSE($B$2:B144)), MATCH(ROW(data_set!$A$2:$A$511), ROW(data_set!$A$2:$A$511)), ""), MATCH(ROW(data_set!$A$2:$A$511), ROW(data_set!$A$2:$A$511))), 0)), "")</f>
        <v/>
      </c>
      <c r="C145" s="14" t="str">
        <f t="array" ref="C145">IFERROR(INDEX(data_set!$A$2:$G$511,SMALL(IF((data_set!$B$2:$B$511=dd_vendor)*(data_set!$U$2:$U$511=""),ROW(data_set!$B$2:$B$511)),ROW(data_set!155:155)),3),"")</f>
        <v/>
      </c>
    </row>
    <row r="146" spans="2:3" x14ac:dyDescent="0.25">
      <c r="B146" s="13" t="str">
        <f t="array" ref="B146">IFERROR(INDEX(data_set!$A$2:$A$511, MATCH(0, FREQUENCY(IF(EXACT(data_set!$A$2:$A$511, TRANSPOSE($B$2:B145)), MATCH(ROW(data_set!$A$2:$A$511), ROW(data_set!$A$2:$A$511)), ""), MATCH(ROW(data_set!$A$2:$A$511), ROW(data_set!$A$2:$A$511))), 0)), "")</f>
        <v/>
      </c>
      <c r="C146" s="14" t="str">
        <f t="array" ref="C146">IFERROR(INDEX(data_set!$A$2:$G$511,SMALL(IF((data_set!$B$2:$B$511=dd_vendor)*(data_set!$U$2:$U$511=""),ROW(data_set!$B$2:$B$511)),ROW(data_set!156:156)),3),"")</f>
        <v/>
      </c>
    </row>
    <row r="147" spans="2:3" x14ac:dyDescent="0.25">
      <c r="B147" s="13" t="str">
        <f t="array" ref="B147">IFERROR(INDEX(data_set!$A$2:$A$511, MATCH(0, FREQUENCY(IF(EXACT(data_set!$A$2:$A$511, TRANSPOSE($B$2:B146)), MATCH(ROW(data_set!$A$2:$A$511), ROW(data_set!$A$2:$A$511)), ""), MATCH(ROW(data_set!$A$2:$A$511), ROW(data_set!$A$2:$A$511))), 0)), "")</f>
        <v/>
      </c>
      <c r="C147" s="14" t="str">
        <f t="array" ref="C147">IFERROR(INDEX(data_set!$A$2:$G$511,SMALL(IF((data_set!$B$2:$B$511=dd_vendor)*(data_set!$U$2:$U$511=""),ROW(data_set!$B$2:$B$511)),ROW(data_set!157:157)),3),"")</f>
        <v/>
      </c>
    </row>
    <row r="148" spans="2:3" x14ac:dyDescent="0.25">
      <c r="B148" s="13" t="str">
        <f t="array" ref="B148">IFERROR(INDEX(data_set!$A$2:$A$511, MATCH(0, FREQUENCY(IF(EXACT(data_set!$A$2:$A$511, TRANSPOSE($B$2:B147)), MATCH(ROW(data_set!$A$2:$A$511), ROW(data_set!$A$2:$A$511)), ""), MATCH(ROW(data_set!$A$2:$A$511), ROW(data_set!$A$2:$A$511))), 0)), "")</f>
        <v/>
      </c>
      <c r="C148" s="14" t="str">
        <f t="array" ref="C148">IFERROR(INDEX(data_set!$A$2:$G$511,SMALL(IF((data_set!$B$2:$B$511=dd_vendor)*(data_set!$U$2:$U$511=""),ROW(data_set!$B$2:$B$511)),ROW(data_set!158:158)),3),"")</f>
        <v/>
      </c>
    </row>
    <row r="149" spans="2:3" x14ac:dyDescent="0.25">
      <c r="B149" s="13" t="str">
        <f t="array" ref="B149">IFERROR(INDEX(data_set!$A$2:$A$511, MATCH(0, FREQUENCY(IF(EXACT(data_set!$A$2:$A$511, TRANSPOSE($B$2:B148)), MATCH(ROW(data_set!$A$2:$A$511), ROW(data_set!$A$2:$A$511)), ""), MATCH(ROW(data_set!$A$2:$A$511), ROW(data_set!$A$2:$A$511))), 0)), "")</f>
        <v/>
      </c>
      <c r="C149" s="14" t="str">
        <f t="array" ref="C149">IFERROR(INDEX(data_set!$A$2:$G$511,SMALL(IF((data_set!$B$2:$B$511=dd_vendor)*(data_set!$U$2:$U$511=""),ROW(data_set!$B$2:$B$511)),ROW(data_set!159:159)),3),"")</f>
        <v/>
      </c>
    </row>
    <row r="150" spans="2:3" x14ac:dyDescent="0.25">
      <c r="B150" s="13" t="str">
        <f t="array" ref="B150">IFERROR(INDEX(data_set!$A$2:$A$511, MATCH(0, FREQUENCY(IF(EXACT(data_set!$A$2:$A$511, TRANSPOSE($B$2:B149)), MATCH(ROW(data_set!$A$2:$A$511), ROW(data_set!$A$2:$A$511)), ""), MATCH(ROW(data_set!$A$2:$A$511), ROW(data_set!$A$2:$A$511))), 0)), "")</f>
        <v/>
      </c>
      <c r="C150" s="14" t="str">
        <f t="array" ref="C150">IFERROR(INDEX(data_set!$A$2:$G$511,SMALL(IF((data_set!$B$2:$B$511=dd_vendor)*(data_set!$U$2:$U$511=""),ROW(data_set!$B$2:$B$511)),ROW(data_set!160:160)),3),"")</f>
        <v/>
      </c>
    </row>
    <row r="151" spans="2:3" x14ac:dyDescent="0.25">
      <c r="B151" s="13" t="str">
        <f t="array" ref="B151">IFERROR(INDEX(data_set!$A$2:$A$511, MATCH(0, FREQUENCY(IF(EXACT(data_set!$A$2:$A$511, TRANSPOSE($B$2:B150)), MATCH(ROW(data_set!$A$2:$A$511), ROW(data_set!$A$2:$A$511)), ""), MATCH(ROW(data_set!$A$2:$A$511), ROW(data_set!$A$2:$A$511))), 0)), "")</f>
        <v/>
      </c>
      <c r="C151" s="14" t="str">
        <f t="array" ref="C151">IFERROR(INDEX(data_set!$A$2:$G$511,SMALL(IF((data_set!$B$2:$B$511=dd_vendor)*(data_set!$U$2:$U$511=""),ROW(data_set!$B$2:$B$511)),ROW(data_set!161:161)),3),"")</f>
        <v/>
      </c>
    </row>
    <row r="152" spans="2:3" x14ac:dyDescent="0.25">
      <c r="B152" s="13" t="str">
        <f t="array" ref="B152">IFERROR(INDEX(data_set!$A$2:$A$511, MATCH(0, FREQUENCY(IF(EXACT(data_set!$A$2:$A$511, TRANSPOSE($B$2:B151)), MATCH(ROW(data_set!$A$2:$A$511), ROW(data_set!$A$2:$A$511)), ""), MATCH(ROW(data_set!$A$2:$A$511), ROW(data_set!$A$2:$A$511))), 0)), "")</f>
        <v/>
      </c>
    </row>
    <row r="153" spans="2:3" x14ac:dyDescent="0.25">
      <c r="B153" s="13" t="str">
        <f t="array" ref="B153">IFERROR(INDEX(data_set!$A$2:$A$511, MATCH(0, FREQUENCY(IF(EXACT(data_set!$A$2:$A$511, TRANSPOSE($B$2:B152)), MATCH(ROW(data_set!$A$2:$A$511), ROW(data_set!$A$2:$A$511)), ""), MATCH(ROW(data_set!$A$2:$A$511), ROW(data_set!$A$2:$A$511))), 0)), "")</f>
        <v/>
      </c>
    </row>
    <row r="154" spans="2:3" x14ac:dyDescent="0.25">
      <c r="B154" s="13" t="str">
        <f t="array" ref="B154">IFERROR(INDEX(data_set!$A$2:$A$511, MATCH(0, FREQUENCY(IF(EXACT(data_set!$A$2:$A$511, TRANSPOSE($B$2:B153)), MATCH(ROW(data_set!$A$2:$A$511), ROW(data_set!$A$2:$A$511)), ""), MATCH(ROW(data_set!$A$2:$A$511), ROW(data_set!$A$2:$A$511))), 0)), "")</f>
        <v/>
      </c>
    </row>
    <row r="155" spans="2:3" x14ac:dyDescent="0.25">
      <c r="B155" s="13" t="str">
        <f t="array" ref="B155">IFERROR(INDEX(data_set!$A$2:$A$511, MATCH(0, FREQUENCY(IF(EXACT(data_set!$A$2:$A$511, TRANSPOSE($B$2:B154)), MATCH(ROW(data_set!$A$2:$A$511), ROW(data_set!$A$2:$A$511)), ""), MATCH(ROW(data_set!$A$2:$A$511), ROW(data_set!$A$2:$A$511))), 0)), "")</f>
        <v/>
      </c>
    </row>
    <row r="156" spans="2:3" x14ac:dyDescent="0.25">
      <c r="B156" s="13" t="str">
        <f t="array" ref="B156">IFERROR(INDEX(data_set!$A$2:$A$511, MATCH(0, FREQUENCY(IF(EXACT(data_set!$A$2:$A$511, TRANSPOSE($B$2:B155)), MATCH(ROW(data_set!$A$2:$A$511), ROW(data_set!$A$2:$A$511)), ""), MATCH(ROW(data_set!$A$2:$A$511), ROW(data_set!$A$2:$A$511))), 0)), "")</f>
        <v/>
      </c>
    </row>
    <row r="157" spans="2:3" x14ac:dyDescent="0.25">
      <c r="B157" s="13" t="str">
        <f t="array" ref="B157">IFERROR(INDEX(data_set!$A$2:$A$511, MATCH(0, FREQUENCY(IF(EXACT(data_set!$A$2:$A$511, TRANSPOSE($B$2:B156)), MATCH(ROW(data_set!$A$2:$A$511), ROW(data_set!$A$2:$A$511)), ""), MATCH(ROW(data_set!$A$2:$A$511), ROW(data_set!$A$2:$A$511))), 0)), "")</f>
        <v/>
      </c>
    </row>
    <row r="158" spans="2:3" x14ac:dyDescent="0.25">
      <c r="B158" s="13" t="str">
        <f t="array" ref="B158">IFERROR(INDEX(data_set!$A$2:$A$511, MATCH(0, FREQUENCY(IF(EXACT(data_set!$A$2:$A$511, TRANSPOSE($B$2:B157)), MATCH(ROW(data_set!$A$2:$A$511), ROW(data_set!$A$2:$A$511)), ""), MATCH(ROW(data_set!$A$2:$A$511), ROW(data_set!$A$2:$A$511))), 0)), "")</f>
        <v/>
      </c>
    </row>
    <row r="159" spans="2:3" x14ac:dyDescent="0.25">
      <c r="B159" s="13" t="str">
        <f t="array" ref="B159">IFERROR(INDEX(data_set!$A$2:$A$511, MATCH(0, FREQUENCY(IF(EXACT(data_set!$A$2:$A$511, TRANSPOSE($B$2:B158)), MATCH(ROW(data_set!$A$2:$A$511), ROW(data_set!$A$2:$A$511)), ""), MATCH(ROW(data_set!$A$2:$A$511), ROW(data_set!$A$2:$A$511))), 0)), "")</f>
        <v/>
      </c>
    </row>
    <row r="160" spans="2:3" x14ac:dyDescent="0.25">
      <c r="B160" s="13" t="str">
        <f t="array" ref="B160">IFERROR(INDEX(data_set!$A$2:$A$511, MATCH(0, FREQUENCY(IF(EXACT(data_set!$A$2:$A$511, TRANSPOSE($B$2:B159)), MATCH(ROW(data_set!$A$2:$A$511), ROW(data_set!$A$2:$A$511)), ""), MATCH(ROW(data_set!$A$2:$A$511), ROW(data_set!$A$2:$A$511))), 0)), "")</f>
        <v/>
      </c>
    </row>
    <row r="161" spans="2:2" x14ac:dyDescent="0.25">
      <c r="B161" s="13" t="str">
        <f t="array" ref="B161">IFERROR(INDEX(data_set!$A$2:$A$511, MATCH(0, FREQUENCY(IF(EXACT(data_set!$A$2:$A$511, TRANSPOSE($B$2:B160)), MATCH(ROW(data_set!$A$2:$A$511), ROW(data_set!$A$2:$A$511)), ""), MATCH(ROW(data_set!$A$2:$A$511), ROW(data_set!$A$2:$A$511))), 0)), "")</f>
        <v/>
      </c>
    </row>
    <row r="162" spans="2:2" x14ac:dyDescent="0.25">
      <c r="B162" s="13" t="str">
        <f t="array" ref="B162">IFERROR(INDEX(data_set!$A$2:$A$511, MATCH(0, FREQUENCY(IF(EXACT(data_set!$A$2:$A$511, TRANSPOSE($B$2:B161)), MATCH(ROW(data_set!$A$2:$A$511), ROW(data_set!$A$2:$A$511)), ""), MATCH(ROW(data_set!$A$2:$A$511), ROW(data_set!$A$2:$A$511))), 0)), "")</f>
        <v/>
      </c>
    </row>
    <row r="163" spans="2:2" x14ac:dyDescent="0.25">
      <c r="B163" s="13" t="str">
        <f t="array" ref="B163">IFERROR(INDEX(data_set!$A$2:$A$511, MATCH(0, FREQUENCY(IF(EXACT(data_set!$A$2:$A$511, TRANSPOSE($B$2:B162)), MATCH(ROW(data_set!$A$2:$A$511), ROW(data_set!$A$2:$A$511)), ""), MATCH(ROW(data_set!$A$2:$A$511), ROW(data_set!$A$2:$A$511))), 0)), "")</f>
        <v/>
      </c>
    </row>
    <row r="164" spans="2:2" x14ac:dyDescent="0.25">
      <c r="B164" s="13" t="str">
        <f t="array" ref="B164">IFERROR(INDEX(data_set!$A$2:$A$511, MATCH(0, FREQUENCY(IF(EXACT(data_set!$A$2:$A$511, TRANSPOSE($B$2:B163)), MATCH(ROW(data_set!$A$2:$A$511), ROW(data_set!$A$2:$A$511)), ""), MATCH(ROW(data_set!$A$2:$A$511), ROW(data_set!$A$2:$A$511))), 0)), "")</f>
        <v/>
      </c>
    </row>
    <row r="165" spans="2:2" x14ac:dyDescent="0.25">
      <c r="B165" s="13" t="str">
        <f t="array" ref="B165">IFERROR(INDEX(data_set!$A$2:$A$511, MATCH(0, FREQUENCY(IF(EXACT(data_set!$A$2:$A$511, TRANSPOSE($B$2:B164)), MATCH(ROW(data_set!$A$2:$A$511), ROW(data_set!$A$2:$A$511)), ""), MATCH(ROW(data_set!$A$2:$A$511), ROW(data_set!$A$2:$A$511))), 0)), "")</f>
        <v/>
      </c>
    </row>
    <row r="166" spans="2:2" x14ac:dyDescent="0.25">
      <c r="B166" s="13" t="str">
        <f t="array" ref="B166">IFERROR(INDEX(data_set!$A$2:$A$511, MATCH(0, FREQUENCY(IF(EXACT(data_set!$A$2:$A$511, TRANSPOSE($B$2:B165)), MATCH(ROW(data_set!$A$2:$A$511), ROW(data_set!$A$2:$A$511)), ""), MATCH(ROW(data_set!$A$2:$A$511), ROW(data_set!$A$2:$A$511))), 0)), "")</f>
        <v/>
      </c>
    </row>
    <row r="167" spans="2:2" x14ac:dyDescent="0.25">
      <c r="B167" s="13" t="str">
        <f t="array" ref="B167">IFERROR(INDEX(data_set!$A$2:$A$511, MATCH(0, FREQUENCY(IF(EXACT(data_set!$A$2:$A$511, TRANSPOSE($B$2:B166)), MATCH(ROW(data_set!$A$2:$A$511), ROW(data_set!$A$2:$A$511)), ""), MATCH(ROW(data_set!$A$2:$A$511), ROW(data_set!$A$2:$A$511))), 0)), "")</f>
        <v/>
      </c>
    </row>
    <row r="168" spans="2:2" x14ac:dyDescent="0.25">
      <c r="B168" s="13" t="str">
        <f t="array" ref="B168">IFERROR(INDEX(data_set!$A$2:$A$511, MATCH(0, FREQUENCY(IF(EXACT(data_set!$A$2:$A$511, TRANSPOSE($B$2:B167)), MATCH(ROW(data_set!$A$2:$A$511), ROW(data_set!$A$2:$A$511)), ""), MATCH(ROW(data_set!$A$2:$A$511), ROW(data_set!$A$2:$A$511))), 0)), "")</f>
        <v/>
      </c>
    </row>
    <row r="169" spans="2:2" x14ac:dyDescent="0.25">
      <c r="B169" s="13" t="str">
        <f t="array" ref="B169">IFERROR(INDEX(data_set!$A$2:$A$511, MATCH(0, FREQUENCY(IF(EXACT(data_set!$A$2:$A$511, TRANSPOSE($B$2:B168)), MATCH(ROW(data_set!$A$2:$A$511), ROW(data_set!$A$2:$A$511)), ""), MATCH(ROW(data_set!$A$2:$A$511), ROW(data_set!$A$2:$A$511))), 0)), "")</f>
        <v/>
      </c>
    </row>
    <row r="170" spans="2:2" x14ac:dyDescent="0.25">
      <c r="B170" s="13" t="str">
        <f t="array" ref="B170">IFERROR(INDEX(data_set!$A$2:$A$511, MATCH(0, FREQUENCY(IF(EXACT(data_set!$A$2:$A$511, TRANSPOSE($B$2:B169)), MATCH(ROW(data_set!$A$2:$A$511), ROW(data_set!$A$2:$A$511)), ""), MATCH(ROW(data_set!$A$2:$A$511), ROW(data_set!$A$2:$A$511))), 0)), "")</f>
        <v/>
      </c>
    </row>
    <row r="171" spans="2:2" x14ac:dyDescent="0.25">
      <c r="B171" s="13" t="str">
        <f t="array" ref="B171">IFERROR(INDEX(data_set!$A$2:$A$511, MATCH(0, FREQUENCY(IF(EXACT(data_set!$A$2:$A$511, TRANSPOSE($B$2:B170)), MATCH(ROW(data_set!$A$2:$A$511), ROW(data_set!$A$2:$A$511)), ""), MATCH(ROW(data_set!$A$2:$A$511), ROW(data_set!$A$2:$A$511))), 0)), "")</f>
        <v/>
      </c>
    </row>
    <row r="172" spans="2:2" x14ac:dyDescent="0.25">
      <c r="B172" s="13" t="str">
        <f t="array" ref="B172">IFERROR(INDEX(data_set!$A$2:$A$511, MATCH(0, FREQUENCY(IF(EXACT(data_set!$A$2:$A$511, TRANSPOSE($B$2:B171)), MATCH(ROW(data_set!$A$2:$A$511), ROW(data_set!$A$2:$A$511)), ""), MATCH(ROW(data_set!$A$2:$A$511), ROW(data_set!$A$2:$A$511))), 0)), "")</f>
        <v/>
      </c>
    </row>
    <row r="173" spans="2:2" x14ac:dyDescent="0.25">
      <c r="B173" s="13" t="str">
        <f t="array" ref="B173">IFERROR(INDEX(data_set!$A$2:$A$511, MATCH(0, FREQUENCY(IF(EXACT(data_set!$A$2:$A$511, TRANSPOSE($B$2:B172)), MATCH(ROW(data_set!$A$2:$A$511), ROW(data_set!$A$2:$A$511)), ""), MATCH(ROW(data_set!$A$2:$A$511), ROW(data_set!$A$2:$A$511))), 0)), "")</f>
        <v/>
      </c>
    </row>
    <row r="174" spans="2:2" x14ac:dyDescent="0.25">
      <c r="B174" s="13" t="str">
        <f t="array" ref="B174">IFERROR(INDEX(data_set!$A$2:$A$511, MATCH(0, FREQUENCY(IF(EXACT(data_set!$A$2:$A$511, TRANSPOSE($B$2:B173)), MATCH(ROW(data_set!$A$2:$A$511), ROW(data_set!$A$2:$A$511)), ""), MATCH(ROW(data_set!$A$2:$A$511), ROW(data_set!$A$2:$A$511))), 0)), "")</f>
        <v/>
      </c>
    </row>
    <row r="175" spans="2:2" x14ac:dyDescent="0.25">
      <c r="B175" s="13" t="str">
        <f t="array" ref="B175">IFERROR(INDEX(data_set!$A$2:$A$511, MATCH(0, FREQUENCY(IF(EXACT(data_set!$A$2:$A$511, TRANSPOSE($B$2:B174)), MATCH(ROW(data_set!$A$2:$A$511), ROW(data_set!$A$2:$A$511)), ""), MATCH(ROW(data_set!$A$2:$A$511), ROW(data_set!$A$2:$A$511))), 0)), "")</f>
        <v/>
      </c>
    </row>
    <row r="176" spans="2:2" x14ac:dyDescent="0.25">
      <c r="B176" s="13" t="str">
        <f t="array" ref="B176">IFERROR(INDEX(data_set!$A$2:$A$511, MATCH(0, FREQUENCY(IF(EXACT(data_set!$A$2:$A$511, TRANSPOSE($B$2:B175)), MATCH(ROW(data_set!$A$2:$A$511), ROW(data_set!$A$2:$A$511)), ""), MATCH(ROW(data_set!$A$2:$A$511), ROW(data_set!$A$2:$A$511))), 0)), "")</f>
        <v/>
      </c>
    </row>
    <row r="177" spans="2:2" x14ac:dyDescent="0.25">
      <c r="B177" s="13" t="str">
        <f t="array" ref="B177">IFERROR(INDEX(data_set!$A$2:$A$511, MATCH(0, FREQUENCY(IF(EXACT(data_set!$A$2:$A$511, TRANSPOSE($B$2:B176)), MATCH(ROW(data_set!$A$2:$A$511), ROW(data_set!$A$2:$A$511)), ""), MATCH(ROW(data_set!$A$2:$A$511), ROW(data_set!$A$2:$A$511))), 0)), "")</f>
        <v/>
      </c>
    </row>
    <row r="178" spans="2:2" x14ac:dyDescent="0.25">
      <c r="B178" s="13" t="str">
        <f t="array" ref="B178">IFERROR(INDEX(data_set!$A$2:$A$511, MATCH(0, FREQUENCY(IF(EXACT(data_set!$A$2:$A$511, TRANSPOSE($B$2:B177)), MATCH(ROW(data_set!$A$2:$A$511), ROW(data_set!$A$2:$A$511)), ""), MATCH(ROW(data_set!$A$2:$A$511), ROW(data_set!$A$2:$A$511))), 0)), "")</f>
        <v/>
      </c>
    </row>
    <row r="179" spans="2:2" x14ac:dyDescent="0.25">
      <c r="B179" s="13" t="str">
        <f t="array" ref="B179">IFERROR(INDEX(data_set!$A$2:$A$511, MATCH(0, FREQUENCY(IF(EXACT(data_set!$A$2:$A$511, TRANSPOSE($B$2:B178)), MATCH(ROW(data_set!$A$2:$A$511), ROW(data_set!$A$2:$A$511)), ""), MATCH(ROW(data_set!$A$2:$A$511), ROW(data_set!$A$2:$A$511))), 0)), "")</f>
        <v/>
      </c>
    </row>
    <row r="180" spans="2:2" x14ac:dyDescent="0.25">
      <c r="B180" s="13" t="str">
        <f t="array" ref="B180">IFERROR(INDEX(data_set!$A$2:$A$511, MATCH(0, FREQUENCY(IF(EXACT(data_set!$A$2:$A$511, TRANSPOSE($B$2:B179)), MATCH(ROW(data_set!$A$2:$A$511), ROW(data_set!$A$2:$A$511)), ""), MATCH(ROW(data_set!$A$2:$A$511), ROW(data_set!$A$2:$A$511))), 0)), "")</f>
        <v/>
      </c>
    </row>
    <row r="181" spans="2:2" x14ac:dyDescent="0.25">
      <c r="B181" s="13" t="str">
        <f t="array" ref="B181">IFERROR(INDEX(data_set!$A$2:$A$511, MATCH(0, FREQUENCY(IF(EXACT(data_set!$A$2:$A$511, TRANSPOSE($B$2:B180)), MATCH(ROW(data_set!$A$2:$A$511), ROW(data_set!$A$2:$A$511)), ""), MATCH(ROW(data_set!$A$2:$A$511), ROW(data_set!$A$2:$A$511))), 0)), "")</f>
        <v/>
      </c>
    </row>
    <row r="182" spans="2:2" x14ac:dyDescent="0.25">
      <c r="B182" s="13" t="str">
        <f t="array" ref="B182">IFERROR(INDEX(data_set!$A$2:$A$511, MATCH(0, FREQUENCY(IF(EXACT(data_set!$A$2:$A$511, TRANSPOSE($B$2:B181)), MATCH(ROW(data_set!$A$2:$A$511), ROW(data_set!$A$2:$A$511)), ""), MATCH(ROW(data_set!$A$2:$A$511), ROW(data_set!$A$2:$A$511))), 0)), "")</f>
        <v/>
      </c>
    </row>
    <row r="183" spans="2:2" x14ac:dyDescent="0.25">
      <c r="B183" s="13" t="str">
        <f t="array" ref="B183">IFERROR(INDEX(data_set!$A$2:$A$511, MATCH(0, FREQUENCY(IF(EXACT(data_set!$A$2:$A$511, TRANSPOSE($B$2:B182)), MATCH(ROW(data_set!$A$2:$A$511), ROW(data_set!$A$2:$A$511)), ""), MATCH(ROW(data_set!$A$2:$A$511), ROW(data_set!$A$2:$A$511))), 0)), "")</f>
        <v/>
      </c>
    </row>
    <row r="184" spans="2:2" x14ac:dyDescent="0.25">
      <c r="B184" s="13" t="str">
        <f t="array" ref="B184">IFERROR(INDEX(data_set!$A$2:$A$511, MATCH(0, FREQUENCY(IF(EXACT(data_set!$A$2:$A$511, TRANSPOSE($B$2:B183)), MATCH(ROW(data_set!$A$2:$A$511), ROW(data_set!$A$2:$A$511)), ""), MATCH(ROW(data_set!$A$2:$A$511), ROW(data_set!$A$2:$A$511))), 0)), "")</f>
        <v/>
      </c>
    </row>
    <row r="185" spans="2:2" x14ac:dyDescent="0.25">
      <c r="B185" s="13" t="str">
        <f t="array" ref="B185">IFERROR(INDEX(data_set!$A$2:$A$511, MATCH(0, FREQUENCY(IF(EXACT(data_set!$A$2:$A$511, TRANSPOSE($B$2:B184)), MATCH(ROW(data_set!$A$2:$A$511), ROW(data_set!$A$2:$A$511)), ""), MATCH(ROW(data_set!$A$2:$A$511), ROW(data_set!$A$2:$A$511))), 0)), "")</f>
        <v/>
      </c>
    </row>
    <row r="186" spans="2:2" x14ac:dyDescent="0.25">
      <c r="B186" s="13" t="str">
        <f t="array" ref="B186">IFERROR(INDEX(data_set!$A$2:$A$511, MATCH(0, FREQUENCY(IF(EXACT(data_set!$A$2:$A$511, TRANSPOSE($B$2:B185)), MATCH(ROW(data_set!$A$2:$A$511), ROW(data_set!$A$2:$A$511)), ""), MATCH(ROW(data_set!$A$2:$A$511), ROW(data_set!$A$2:$A$511))), 0)), "")</f>
        <v/>
      </c>
    </row>
    <row r="187" spans="2:2" x14ac:dyDescent="0.25">
      <c r="B187" s="13" t="str">
        <f t="array" ref="B187">IFERROR(INDEX(data_set!$A$2:$A$511, MATCH(0, FREQUENCY(IF(EXACT(data_set!$A$2:$A$511, TRANSPOSE($B$2:B186)), MATCH(ROW(data_set!$A$2:$A$511), ROW(data_set!$A$2:$A$511)), ""), MATCH(ROW(data_set!$A$2:$A$511), ROW(data_set!$A$2:$A$511))), 0)), "")</f>
        <v/>
      </c>
    </row>
    <row r="188" spans="2:2" x14ac:dyDescent="0.25">
      <c r="B188" s="13" t="str">
        <f t="array" ref="B188">IFERROR(INDEX(data_set!$A$2:$A$511, MATCH(0, FREQUENCY(IF(EXACT(data_set!$A$2:$A$511, TRANSPOSE($B$2:B187)), MATCH(ROW(data_set!$A$2:$A$511), ROW(data_set!$A$2:$A$511)), ""), MATCH(ROW(data_set!$A$2:$A$511), ROW(data_set!$A$2:$A$511))), 0)), "")</f>
        <v/>
      </c>
    </row>
    <row r="189" spans="2:2" x14ac:dyDescent="0.25">
      <c r="B189" s="13" t="str">
        <f t="array" ref="B189">IFERROR(INDEX(data_set!$A$2:$A$511, MATCH(0, FREQUENCY(IF(EXACT(data_set!$A$2:$A$511, TRANSPOSE($B$2:B188)), MATCH(ROW(data_set!$A$2:$A$511), ROW(data_set!$A$2:$A$511)), ""), MATCH(ROW(data_set!$A$2:$A$511), ROW(data_set!$A$2:$A$511))), 0)), "")</f>
        <v/>
      </c>
    </row>
    <row r="190" spans="2:2" x14ac:dyDescent="0.25">
      <c r="B190" s="13" t="str">
        <f t="array" ref="B190">IFERROR(INDEX(data_set!$A$2:$A$511, MATCH(0, FREQUENCY(IF(EXACT(data_set!$A$2:$A$511, TRANSPOSE($B$2:B189)), MATCH(ROW(data_set!$A$2:$A$511), ROW(data_set!$A$2:$A$511)), ""), MATCH(ROW(data_set!$A$2:$A$511), ROW(data_set!$A$2:$A$511))), 0)), "")</f>
        <v/>
      </c>
    </row>
    <row r="191" spans="2:2" x14ac:dyDescent="0.25">
      <c r="B191" s="13" t="str">
        <f t="array" ref="B191">IFERROR(INDEX(data_set!$A$2:$A$511, MATCH(0, FREQUENCY(IF(EXACT(data_set!$A$2:$A$511, TRANSPOSE($B$2:B190)), MATCH(ROW(data_set!$A$2:$A$511), ROW(data_set!$A$2:$A$511)), ""), MATCH(ROW(data_set!$A$2:$A$511), ROW(data_set!$A$2:$A$511))), 0)), "")</f>
        <v/>
      </c>
    </row>
    <row r="192" spans="2:2" x14ac:dyDescent="0.25">
      <c r="B192" s="13" t="str">
        <f t="array" ref="B192">IFERROR(INDEX(data_set!$A$2:$A$511, MATCH(0, FREQUENCY(IF(EXACT(data_set!$A$2:$A$511, TRANSPOSE($B$2:B191)), MATCH(ROW(data_set!$A$2:$A$511), ROW(data_set!$A$2:$A$511)), ""), MATCH(ROW(data_set!$A$2:$A$511), ROW(data_set!$A$2:$A$511))), 0)), "")</f>
        <v/>
      </c>
    </row>
    <row r="193" spans="2:2" x14ac:dyDescent="0.25">
      <c r="B193" s="13" t="str">
        <f t="array" ref="B193">IFERROR(INDEX(data_set!$A$2:$A$511, MATCH(0, FREQUENCY(IF(EXACT(data_set!$A$2:$A$511, TRANSPOSE($B$2:B192)), MATCH(ROW(data_set!$A$2:$A$511), ROW(data_set!$A$2:$A$511)), ""), MATCH(ROW(data_set!$A$2:$A$511), ROW(data_set!$A$2:$A$511))), 0)), "")</f>
        <v/>
      </c>
    </row>
    <row r="194" spans="2:2" x14ac:dyDescent="0.25">
      <c r="B194" s="13" t="str">
        <f t="array" ref="B194">IFERROR(INDEX(data_set!$A$2:$A$511, MATCH(0, FREQUENCY(IF(EXACT(data_set!$A$2:$A$511, TRANSPOSE($B$2:B193)), MATCH(ROW(data_set!$A$2:$A$511), ROW(data_set!$A$2:$A$511)), ""), MATCH(ROW(data_set!$A$2:$A$511), ROW(data_set!$A$2:$A$511))), 0)), "")</f>
        <v/>
      </c>
    </row>
    <row r="195" spans="2:2" x14ac:dyDescent="0.25">
      <c r="B195" s="13" t="str">
        <f t="array" ref="B195">IFERROR(INDEX(data_set!$A$2:$A$511, MATCH(0, FREQUENCY(IF(EXACT(data_set!$A$2:$A$511, TRANSPOSE($B$2:B194)), MATCH(ROW(data_set!$A$2:$A$511), ROW(data_set!$A$2:$A$511)), ""), MATCH(ROW(data_set!$A$2:$A$511), ROW(data_set!$A$2:$A$511))), 0)), "")</f>
        <v/>
      </c>
    </row>
    <row r="196" spans="2:2" x14ac:dyDescent="0.25">
      <c r="B196" s="13" t="str">
        <f t="array" ref="B196">IFERROR(INDEX(data_set!$A$2:$A$511, MATCH(0, FREQUENCY(IF(EXACT(data_set!$A$2:$A$511, TRANSPOSE($B$2:B195)), MATCH(ROW(data_set!$A$2:$A$511), ROW(data_set!$A$2:$A$511)), ""), MATCH(ROW(data_set!$A$2:$A$511), ROW(data_set!$A$2:$A$511))), 0)), "")</f>
        <v/>
      </c>
    </row>
    <row r="197" spans="2:2" x14ac:dyDescent="0.25">
      <c r="B197" s="13" t="str">
        <f t="array" ref="B197">IFERROR(INDEX(data_set!$A$2:$A$511, MATCH(0, FREQUENCY(IF(EXACT(data_set!$A$2:$A$511, TRANSPOSE($B$2:B196)), MATCH(ROW(data_set!$A$2:$A$511), ROW(data_set!$A$2:$A$511)), ""), MATCH(ROW(data_set!$A$2:$A$511), ROW(data_set!$A$2:$A$511))), 0)), "")</f>
        <v/>
      </c>
    </row>
    <row r="198" spans="2:2" x14ac:dyDescent="0.25">
      <c r="B198" s="13" t="str">
        <f t="array" ref="B198">IFERROR(INDEX(data_set!$A$2:$A$511, MATCH(0, FREQUENCY(IF(EXACT(data_set!$A$2:$A$511, TRANSPOSE($B$2:B197)), MATCH(ROW(data_set!$A$2:$A$511), ROW(data_set!$A$2:$A$511)), ""), MATCH(ROW(data_set!$A$2:$A$511), ROW(data_set!$A$2:$A$511))), 0)), "")</f>
        <v/>
      </c>
    </row>
    <row r="199" spans="2:2" x14ac:dyDescent="0.25">
      <c r="B199" s="13" t="str">
        <f t="array" ref="B199">IFERROR(INDEX(data_set!$A$2:$A$511, MATCH(0, FREQUENCY(IF(EXACT(data_set!$A$2:$A$511, TRANSPOSE($B$2:B198)), MATCH(ROW(data_set!$A$2:$A$511), ROW(data_set!$A$2:$A$511)), ""), MATCH(ROW(data_set!$A$2:$A$511), ROW(data_set!$A$2:$A$511))), 0)), "")</f>
        <v/>
      </c>
    </row>
    <row r="200" spans="2:2" x14ac:dyDescent="0.25">
      <c r="B200" s="13" t="str">
        <f t="array" ref="B200">IFERROR(INDEX(data_set!$A$2:$A$511, MATCH(0, FREQUENCY(IF(EXACT(data_set!$A$2:$A$511, TRANSPOSE($B$2:B199)), MATCH(ROW(data_set!$A$2:$A$511), ROW(data_set!$A$2:$A$511)), ""), MATCH(ROW(data_set!$A$2:$A$511), ROW(data_set!$A$2:$A$511))), 0)), "")</f>
        <v/>
      </c>
    </row>
    <row r="201" spans="2:2" x14ac:dyDescent="0.25">
      <c r="B201" s="13" t="str">
        <f t="array" ref="B201">IFERROR(INDEX(data_set!$A$2:$A$511, MATCH(0, FREQUENCY(IF(EXACT(data_set!$A$2:$A$511, TRANSPOSE($B$2:B200)), MATCH(ROW(data_set!$A$2:$A$511), ROW(data_set!$A$2:$A$511)), ""), MATCH(ROW(data_set!$A$2:$A$511), ROW(data_set!$A$2:$A$511))), 0)), "")</f>
        <v/>
      </c>
    </row>
    <row r="202" spans="2:2" x14ac:dyDescent="0.25">
      <c r="B202" s="13" t="str">
        <f t="array" ref="B202">IFERROR(INDEX(data_set!$A$2:$A$511, MATCH(0, FREQUENCY(IF(EXACT(data_set!$A$2:$A$511, TRANSPOSE($B$2:B201)), MATCH(ROW(data_set!$A$2:$A$511), ROW(data_set!$A$2:$A$511)), ""), MATCH(ROW(data_set!$A$2:$A$511), ROW(data_set!$A$2:$A$511))), 0)), "")</f>
        <v/>
      </c>
    </row>
  </sheetData>
  <mergeCells count="3">
    <mergeCell ref="J1:N2"/>
    <mergeCell ref="J3:N3"/>
    <mergeCell ref="J5:N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Worksheet</vt:lpstr>
      <vt:lpstr>data_set</vt:lpstr>
      <vt:lpstr>DropDown</vt:lpstr>
      <vt:lpstr>dd_vendor</vt:lpstr>
      <vt:lpstr>tbl</vt:lpstr>
      <vt:lpstr>tbl_0</vt:lpstr>
      <vt:lpstr>tbl_1</vt:lpstr>
      <vt:lpstr>tbl_define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Kennedy</dc:creator>
  <cp:lastModifiedBy>Marcie Stout</cp:lastModifiedBy>
  <dcterms:created xsi:type="dcterms:W3CDTF">2015-10-13T20:28:23Z</dcterms:created>
  <dcterms:modified xsi:type="dcterms:W3CDTF">2017-06-05T17:41:49Z</dcterms:modified>
</cp:coreProperties>
</file>